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Bora de Bike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P8" i="48" l="1"/>
  <c r="P10" i="48"/>
  <c r="P11" i="48"/>
  <c r="P12" i="48"/>
  <c r="P9" i="48"/>
  <c r="P8" i="47"/>
  <c r="P10" i="47"/>
  <c r="P11" i="47"/>
  <c r="P12" i="47"/>
  <c r="N9" i="47"/>
  <c r="P9" i="47"/>
  <c r="J8" i="47"/>
  <c r="L8" i="47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L5" i="48"/>
  <c r="J5" i="48"/>
  <c r="N105" i="47"/>
  <c r="P105" i="47"/>
  <c r="N104" i="47"/>
  <c r="P104" i="47"/>
  <c r="N103" i="47"/>
  <c r="P103" i="47"/>
  <c r="N102" i="47"/>
  <c r="P102" i="47"/>
  <c r="N101" i="47"/>
  <c r="P101" i="47"/>
  <c r="N100" i="47"/>
  <c r="P100" i="47"/>
  <c r="N99" i="47"/>
  <c r="P99" i="47"/>
  <c r="N98" i="47"/>
  <c r="P98" i="47"/>
  <c r="N97" i="47"/>
  <c r="P97" i="47"/>
  <c r="N96" i="47"/>
  <c r="P96" i="47"/>
  <c r="N95" i="47"/>
  <c r="P95" i="47"/>
  <c r="N94" i="47"/>
  <c r="P94" i="47"/>
  <c r="N93" i="47"/>
  <c r="P93" i="47"/>
  <c r="N92" i="47"/>
  <c r="P92" i="47"/>
  <c r="N91" i="47"/>
  <c r="P91" i="47"/>
  <c r="N90" i="47"/>
  <c r="P90" i="47"/>
  <c r="N89" i="47"/>
  <c r="P89" i="47"/>
  <c r="N88" i="47"/>
  <c r="P88" i="47"/>
  <c r="N87" i="47"/>
  <c r="P87" i="47"/>
  <c r="N86" i="47"/>
  <c r="P86" i="47"/>
  <c r="N85" i="47"/>
  <c r="P85" i="47"/>
  <c r="N84" i="47"/>
  <c r="P84" i="47"/>
  <c r="N83" i="47"/>
  <c r="P83" i="47"/>
  <c r="N82" i="47"/>
  <c r="P82" i="47"/>
  <c r="N81" i="47"/>
  <c r="P81" i="47"/>
  <c r="N80" i="47"/>
  <c r="P80" i="47"/>
  <c r="N79" i="47"/>
  <c r="P79" i="47"/>
  <c r="N78" i="47"/>
  <c r="P78" i="47"/>
  <c r="N77" i="47"/>
  <c r="P77" i="47"/>
  <c r="N76" i="47"/>
  <c r="P76" i="47"/>
  <c r="N74" i="47"/>
  <c r="P74" i="47"/>
  <c r="L74" i="47"/>
  <c r="J74" i="47"/>
  <c r="N73" i="47"/>
  <c r="P73" i="47"/>
  <c r="L73" i="47"/>
  <c r="J73" i="47"/>
  <c r="N72" i="47"/>
  <c r="P72" i="47"/>
  <c r="L72" i="47"/>
  <c r="J72" i="47"/>
  <c r="N71" i="47"/>
  <c r="P71" i="47"/>
  <c r="L71" i="47"/>
  <c r="J71" i="47"/>
  <c r="N70" i="47"/>
  <c r="P70" i="47"/>
  <c r="L70" i="47"/>
  <c r="J70" i="47"/>
  <c r="N69" i="47"/>
  <c r="P69" i="47"/>
  <c r="L69" i="47"/>
  <c r="J69" i="47"/>
  <c r="N68" i="47"/>
  <c r="P68" i="47"/>
  <c r="L68" i="47"/>
  <c r="J68" i="47"/>
  <c r="N67" i="47"/>
  <c r="P67" i="47"/>
  <c r="L67" i="47"/>
  <c r="J67" i="47"/>
  <c r="N66" i="47"/>
  <c r="P66" i="47"/>
  <c r="L66" i="47"/>
  <c r="J66" i="47"/>
  <c r="N65" i="47"/>
  <c r="P65" i="47"/>
  <c r="L65" i="47"/>
  <c r="J65" i="47"/>
  <c r="N64" i="47"/>
  <c r="P64" i="47"/>
  <c r="L64" i="47"/>
  <c r="J64" i="47"/>
  <c r="N63" i="47"/>
  <c r="P63" i="47"/>
  <c r="L63" i="47"/>
  <c r="J63" i="47"/>
  <c r="N62" i="47"/>
  <c r="P62" i="47"/>
  <c r="L62" i="47"/>
  <c r="J62" i="47"/>
  <c r="N61" i="47"/>
  <c r="P61" i="47"/>
  <c r="L61" i="47"/>
  <c r="J61" i="47"/>
  <c r="N60" i="47"/>
  <c r="P60" i="47"/>
  <c r="L60" i="47"/>
  <c r="J60" i="47"/>
  <c r="N59" i="47"/>
  <c r="P59" i="47"/>
  <c r="L59" i="47"/>
  <c r="J59" i="47"/>
  <c r="N58" i="47"/>
  <c r="P58" i="47"/>
  <c r="L58" i="47"/>
  <c r="J58" i="47"/>
  <c r="N57" i="47"/>
  <c r="P57" i="47"/>
  <c r="L57" i="47"/>
  <c r="J57" i="47"/>
  <c r="N56" i="47"/>
  <c r="P56" i="47"/>
  <c r="L56" i="47"/>
  <c r="J56" i="47"/>
  <c r="N55" i="47"/>
  <c r="P55" i="47"/>
  <c r="L55" i="47"/>
  <c r="J55" i="47"/>
  <c r="N54" i="47"/>
  <c r="P54" i="47"/>
  <c r="L54" i="47"/>
  <c r="J54" i="47"/>
  <c r="N53" i="47"/>
  <c r="P53" i="47"/>
  <c r="L53" i="47"/>
  <c r="J53" i="47"/>
  <c r="N52" i="47"/>
  <c r="P52" i="47"/>
  <c r="L52" i="47"/>
  <c r="J52" i="47"/>
  <c r="N51" i="47"/>
  <c r="P51" i="47"/>
  <c r="L51" i="47"/>
  <c r="J51" i="47"/>
  <c r="N50" i="47"/>
  <c r="P50" i="47"/>
  <c r="L50" i="47"/>
  <c r="J50" i="47"/>
  <c r="N49" i="47"/>
  <c r="P49" i="47"/>
  <c r="L49" i="47"/>
  <c r="J49" i="47"/>
  <c r="N48" i="47"/>
  <c r="P48" i="47"/>
  <c r="L48" i="47"/>
  <c r="J48" i="47"/>
  <c r="N47" i="47"/>
  <c r="P47" i="47"/>
  <c r="L47" i="47"/>
  <c r="J47" i="47"/>
  <c r="N46" i="47"/>
  <c r="P46" i="47"/>
  <c r="L46" i="47"/>
  <c r="J46" i="47"/>
  <c r="N45" i="47"/>
  <c r="P45" i="47"/>
  <c r="L45" i="47"/>
  <c r="J45" i="47"/>
  <c r="N43" i="47"/>
  <c r="P43" i="47"/>
  <c r="L43" i="47"/>
  <c r="J43" i="47"/>
  <c r="N42" i="47"/>
  <c r="P42" i="47"/>
  <c r="L42" i="47"/>
  <c r="J42" i="47"/>
  <c r="N41" i="47"/>
  <c r="P41" i="47"/>
  <c r="L41" i="47"/>
  <c r="J41" i="47"/>
  <c r="N40" i="47"/>
  <c r="P40" i="47"/>
  <c r="L40" i="47"/>
  <c r="J40" i="47"/>
  <c r="N39" i="47"/>
  <c r="P39" i="47"/>
  <c r="L39" i="47"/>
  <c r="J39" i="47"/>
  <c r="N38" i="47"/>
  <c r="P38" i="47"/>
  <c r="L38" i="47"/>
  <c r="J38" i="47"/>
  <c r="N37" i="47"/>
  <c r="P37" i="47"/>
  <c r="L37" i="47"/>
  <c r="J37" i="47"/>
  <c r="N36" i="47"/>
  <c r="P36" i="47"/>
  <c r="L36" i="47"/>
  <c r="J36" i="47"/>
  <c r="N35" i="47"/>
  <c r="P35" i="47"/>
  <c r="L35" i="47"/>
  <c r="J35" i="47"/>
  <c r="N34" i="47"/>
  <c r="P34" i="47"/>
  <c r="L34" i="47"/>
  <c r="J34" i="47"/>
  <c r="N33" i="47"/>
  <c r="P33" i="47"/>
  <c r="L33" i="47"/>
  <c r="J33" i="47"/>
  <c r="N32" i="47"/>
  <c r="P32" i="47"/>
  <c r="L32" i="47"/>
  <c r="J32" i="47"/>
  <c r="N31" i="47"/>
  <c r="P31" i="47"/>
  <c r="L31" i="47"/>
  <c r="J31" i="47"/>
  <c r="N30" i="47"/>
  <c r="P30" i="47"/>
  <c r="L30" i="47"/>
  <c r="J30" i="47"/>
  <c r="N29" i="47"/>
  <c r="P29" i="47"/>
  <c r="L29" i="47"/>
  <c r="J29" i="47"/>
  <c r="N28" i="47"/>
  <c r="P28" i="47"/>
  <c r="L28" i="47"/>
  <c r="J28" i="47"/>
  <c r="N27" i="47"/>
  <c r="P27" i="47"/>
  <c r="L27" i="47"/>
  <c r="J27" i="47"/>
  <c r="N26" i="47"/>
  <c r="P26" i="47"/>
  <c r="L26" i="47"/>
  <c r="J26" i="47"/>
  <c r="N25" i="47"/>
  <c r="P25" i="47"/>
  <c r="L25" i="47"/>
  <c r="J25" i="47"/>
  <c r="N24" i="47"/>
  <c r="P24" i="47"/>
  <c r="L24" i="47"/>
  <c r="J24" i="47"/>
  <c r="N23" i="47"/>
  <c r="P23" i="47"/>
  <c r="L23" i="47"/>
  <c r="J23" i="47"/>
  <c r="N22" i="47"/>
  <c r="P22" i="47"/>
  <c r="L22" i="47"/>
  <c r="J22" i="47"/>
  <c r="N21" i="47"/>
  <c r="P21" i="47"/>
  <c r="L21" i="47"/>
  <c r="J21" i="47"/>
  <c r="N20" i="47"/>
  <c r="P20" i="47"/>
  <c r="L20" i="47"/>
  <c r="J20" i="47"/>
  <c r="N19" i="47"/>
  <c r="P19" i="47"/>
  <c r="L19" i="47"/>
  <c r="J19" i="47"/>
  <c r="N18" i="47"/>
  <c r="P18" i="47"/>
  <c r="L18" i="47"/>
  <c r="J18" i="47"/>
  <c r="N17" i="47"/>
  <c r="P17" i="47"/>
  <c r="L17" i="47"/>
  <c r="J17" i="47"/>
  <c r="N16" i="47"/>
  <c r="P16" i="47"/>
  <c r="L16" i="47"/>
  <c r="J16" i="47"/>
  <c r="N15" i="47"/>
  <c r="P15" i="47"/>
  <c r="L15" i="47"/>
  <c r="J15" i="47"/>
  <c r="N14" i="47"/>
  <c r="P14" i="47"/>
  <c r="L14" i="47"/>
  <c r="J14" i="47"/>
  <c r="R12" i="47"/>
  <c r="L12" i="47"/>
  <c r="J12" i="47"/>
  <c r="R11" i="47"/>
  <c r="L11" i="47"/>
  <c r="J11" i="47"/>
  <c r="R10" i="47"/>
  <c r="L10" i="47"/>
  <c r="J10" i="47"/>
  <c r="L9" i="47"/>
  <c r="J9" i="47"/>
  <c r="R8" i="47"/>
  <c r="N6" i="47"/>
  <c r="P6" i="47"/>
  <c r="P107" i="47"/>
  <c r="L6" i="47"/>
  <c r="J6" i="47"/>
  <c r="P5" i="47"/>
  <c r="N5" i="47"/>
  <c r="L5" i="47"/>
  <c r="J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P5" i="48"/>
  <c r="L107" i="47"/>
  <c r="L107" i="48"/>
  <c r="J107" i="48"/>
  <c r="J107" i="47"/>
  <c r="R9" i="47"/>
  <c r="P107" i="48"/>
  <c r="P110" i="48"/>
  <c r="N107" i="48"/>
  <c r="R107" i="48"/>
  <c r="P112" i="48"/>
  <c r="R107" i="47"/>
  <c r="P110" i="47"/>
  <c r="N107" i="47"/>
  <c r="P112" i="47"/>
</calcChain>
</file>

<file path=xl/sharedStrings.xml><?xml version="1.0" encoding="utf-8"?>
<sst xmlns="http://schemas.openxmlformats.org/spreadsheetml/2006/main" count="1274" uniqueCount="115">
  <si>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</si>
  <si>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</si>
  <si>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</si>
  <si>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</si>
  <si>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</si>
  <si>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</si>
  <si>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</si>
  <si>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</si>
  <si>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</si>
  <si>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</si>
  <si>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</si>
  <si>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</si>
  <si>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</si>
  <si>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</si>
  <si>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</si>
  <si>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</si>
  <si>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</si>
  <si>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</si>
  <si>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</si>
  <si>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</si>
  <si>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</si>
  <si>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</si>
  <si>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</si>
  <si>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</si>
  <si>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</si>
  <si>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</si>
  <si>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</si>
  <si>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</si>
  <si>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</si>
  <si>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</si>
  <si>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</si>
  <si>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</si>
  <si>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</si>
  <si>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</si>
  <si>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</si>
  <si>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</si>
  <si>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</si>
  <si>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</si>
  <si>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</si>
  <si>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</si>
  <si>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</si>
  <si>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</si>
  <si>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</si>
  <si>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</si>
  <si>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</si>
  <si>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</si>
  <si>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</si>
  <si>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</si>
  <si>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</si>
  <si>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</si>
  <si>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</si>
  <si>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</si>
  <si>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</si>
  <si>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</si>
  <si>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</si>
  <si>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</si>
  <si>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</si>
  <si>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</si>
  <si>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</si>
  <si>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</si>
  <si>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</si>
  <si>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</si>
  <si>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</si>
  <si>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</si>
  <si>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</si>
  <si>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</si>
  <si>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</si>
  <si>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</si>
  <si>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</si>
  <si>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</si>
  <si>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</si>
  <si>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</si>
  <si>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</si>
  <si>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</si>
  <si>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</si>
  <si>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</si>
  <si>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</si>
  <si>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</si>
  <si>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</si>
  <si>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</si>
  <si>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</si>
  <si>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</si>
  <si>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</si>
  <si>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</si>
  <si>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</si>
  <si>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</si>
  <si>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</si>
  <si>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</si>
  <si>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</si>
  <si>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</si>
  <si>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</si>
  <si>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</si>
  <si>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</si>
  <si>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</si>
  <si>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</si>
  <si>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</si>
  <si>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</si>
  <si>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</si>
  <si>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</si>
  <si>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</si>
  <si>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</si>
  <si>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</si>
  <si>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</si>
  <si>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>30''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</si>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</sst>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40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0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vertical="center"/>
    </xf>
    <xf numFmtId="0" fontId="15" fillId="0" borderId="0" xfId="17" applyFont="1" applyFill="1" applyBorder="1" applyAlignment="1">
      <alignment horizontal="center" vertical="center"/>
    </xf>
    <xf numFmtId="1" fontId="15" fillId="0" borderId="0" xfId="17" applyNumberFormat="1" applyFont="1" applyFill="1" applyBorder="1" applyAlignment="1">
      <alignment horizontal="center" vertical="center"/>
    </xf>
    <xf numFmtId="175" fontId="15" fillId="0" borderId="0" xfId="17" applyNumberFormat="1" applyFont="1" applyFill="1" applyBorder="1" applyAlignment="1">
      <alignment horizontal="center" vertical="center" wrapText="1"/>
    </xf>
    <xf numFmtId="3" fontId="15" fillId="0" borderId="0" xfId="17" applyNumberFormat="1" applyFont="1" applyFill="1" applyBorder="1" applyAlignment="1">
      <alignment horizontal="center" vertical="center" wrapText="1"/>
    </xf>
    <xf numFmtId="172" fontId="15" fillId="0" borderId="0" xfId="17" applyNumberFormat="1" applyFont="1" applyFill="1" applyBorder="1" applyAlignment="1">
      <alignment horizontal="center" vertical="center"/>
    </xf>
    <xf numFmtId="169" fontId="15" fillId="0" borderId="0" xfId="17" applyNumberFormat="1" applyFont="1" applyFill="1" applyBorder="1" applyAlignment="1">
      <alignment horizontal="center" vertical="center"/>
    </xf>
    <xf numFmtId="9" fontId="15" fillId="0" borderId="0" xfId="17" applyNumberFormat="1" applyFont="1" applyFill="1" applyBorder="1" applyAlignment="1">
      <alignment horizontal="center" vertical="center" wrapText="1"/>
    </xf>
    <xf numFmtId="0" fontId="1" fillId="4" borderId="0" xfId="17" applyFill="1" applyBorder="1"/>
    <xf numFmtId="169" fontId="15" fillId="4" borderId="0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169" fontId="23" fillId="7" borderId="23" xfId="17" applyNumberFormat="1" applyFont="1" applyFill="1" applyBorder="1" applyAlignment="1">
      <alignment horizontal="center" vertical="center"/>
    </xf>
    <xf numFmtId="169" fontId="23" fillId="7" borderId="24" xfId="17" applyNumberFormat="1" applyFont="1" applyFill="1" applyBorder="1" applyAlignment="1">
      <alignment horizontal="center" vertical="center"/>
    </xf>
    <xf numFmtId="9" fontId="23" fillId="7" borderId="25" xfId="23" applyFont="1" applyFill="1" applyBorder="1" applyAlignment="1">
      <alignment horizontal="center" vertical="center" wrapText="1"/>
    </xf>
    <xf numFmtId="169" fontId="23" fillId="7" borderId="25" xfId="17" applyNumberFormat="1" applyFont="1" applyFill="1" applyBorder="1" applyAlignment="1">
      <alignment horizontal="center" vertical="center"/>
    </xf>
    <xf numFmtId="172" fontId="23" fillId="7" borderId="25" xfId="17" applyNumberFormat="1" applyFont="1" applyFill="1" applyBorder="1" applyAlignment="1">
      <alignment horizontal="center" vertical="center"/>
    </xf>
    <xf numFmtId="3" fontId="23" fillId="7" borderId="25" xfId="17" applyNumberFormat="1" applyFont="1" applyFill="1" applyBorder="1" applyAlignment="1">
      <alignment horizontal="center" vertical="center" wrapText="1"/>
    </xf>
    <xf numFmtId="175" fontId="23" fillId="7" borderId="25" xfId="17" applyNumberFormat="1" applyFont="1" applyFill="1" applyBorder="1" applyAlignment="1">
      <alignment horizontal="center" vertical="center" wrapText="1"/>
    </xf>
    <xf numFmtId="1" fontId="23" fillId="7" borderId="25" xfId="17" applyNumberFormat="1" applyFont="1" applyFill="1" applyBorder="1" applyAlignment="1">
      <alignment horizontal="center" vertical="center"/>
    </xf>
    <xf numFmtId="0" fontId="13" fillId="7" borderId="25" xfId="17" applyFont="1" applyFill="1" applyBorder="1" applyAlignment="1">
      <alignment horizontal="center" vertical="center"/>
    </xf>
    <xf numFmtId="0" fontId="23" fillId="7" borderId="25" xfId="17" applyFont="1" applyFill="1" applyBorder="1" applyAlignment="1">
      <alignment vertical="center"/>
    </xf>
    <xf numFmtId="0" fontId="23" fillId="7" borderId="25" xfId="17" applyFont="1" applyFill="1" applyBorder="1" applyAlignment="1">
      <alignment horizontal="center" vertical="center" wrapText="1"/>
    </xf>
    <xf numFmtId="0" fontId="23" fillId="7" borderId="26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16" fillId="5" borderId="29" xfId="17" applyFont="1" applyFill="1" applyBorder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29" xfId="17" applyFont="1" applyFill="1" applyBorder="1" applyAlignment="1">
      <alignment horizontal="center" vertical="center" wrapText="1"/>
    </xf>
    <xf numFmtId="0" fontId="20" fillId="0" borderId="30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30" xfId="17" applyFont="1" applyFill="1" applyBorder="1" applyAlignment="1">
      <alignment horizontal="center" vertical="center"/>
    </xf>
    <xf numFmtId="0" fontId="22" fillId="6" borderId="27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7" fillId="0" borderId="0" xfId="0" applyFont="1" applyAlignment="1"/>
  </cellXfs>
  <cellStyles count="40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3" xfId="33"/>
    <cellStyle name="Vírgula 2 3" xfId="34"/>
    <cellStyle name="Vírgula 2 3 2" xfId="35"/>
    <cellStyle name="Vírgula 2 3 2 2" xfId="36"/>
    <cellStyle name="Vírgula 2 3 2 2 2" xfId="37"/>
    <cellStyle name="Vírgula 2 3 2 3" xfId="38"/>
    <cellStyle name="Vírgula 2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95" t="s">
        <v>1</v>
      </c>
      <c r="J2" s="196"/>
      <c r="K2" s="196"/>
      <c r="L2" s="197"/>
      <c r="M2" s="195" t="s">
        <v>2</v>
      </c>
      <c r="N2" s="197"/>
      <c r="O2" s="195" t="s">
        <v>3</v>
      </c>
      <c r="P2" s="197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98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99"/>
      <c r="R5" s="90"/>
    </row>
    <row r="6" spans="1:18" s="3" customFormat="1" ht="23.25" hidden="1" thickBot="1">
      <c r="B6" s="198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99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98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99"/>
      <c r="R8" s="31">
        <f>P8*10%</f>
        <v>0</v>
      </c>
    </row>
    <row r="9" spans="1:18" s="3" customFormat="1" ht="16.5" customHeight="1" thickBot="1">
      <c r="B9" s="198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99"/>
      <c r="R9" s="31">
        <f>P9*10%</f>
        <v>3944.4</v>
      </c>
    </row>
    <row r="10" spans="1:18" s="3" customFormat="1" ht="16.5" hidden="1" customHeight="1" thickBot="1">
      <c r="B10" s="198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99"/>
      <c r="R10" s="31">
        <f>P10*10%</f>
        <v>0</v>
      </c>
    </row>
    <row r="11" spans="1:18" s="3" customFormat="1" ht="16.5" hidden="1" customHeight="1" thickBot="1">
      <c r="B11" s="198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99"/>
      <c r="R11" s="31">
        <f>P11*10%</f>
        <v>0</v>
      </c>
    </row>
    <row r="12" spans="1:18" s="3" customFormat="1" ht="13.5" hidden="1" thickBot="1">
      <c r="B12" s="198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99"/>
      <c r="R13" s="82"/>
    </row>
    <row r="14" spans="1:18" s="3" customFormat="1" ht="16.5" hidden="1" customHeight="1" thickBot="1">
      <c r="B14" s="198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99"/>
      <c r="R14" s="56"/>
    </row>
    <row r="15" spans="1:18" s="3" customFormat="1" ht="16.5" hidden="1" customHeight="1" thickBot="1">
      <c r="B15" s="198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99"/>
      <c r="R15" s="56"/>
    </row>
    <row r="16" spans="1:18" s="3" customFormat="1" ht="16.5" hidden="1" customHeight="1" thickBot="1">
      <c r="B16" s="198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99"/>
      <c r="R16" s="56"/>
    </row>
    <row r="17" spans="2:18" s="3" customFormat="1" ht="16.5" hidden="1" customHeight="1" thickBot="1">
      <c r="B17" s="198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99"/>
      <c r="R17" s="56"/>
    </row>
    <row r="18" spans="2:18" s="3" customFormat="1" ht="16.5" hidden="1" customHeight="1" thickBot="1">
      <c r="B18" s="198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99"/>
      <c r="R18" s="56"/>
    </row>
    <row r="19" spans="2:18" s="3" customFormat="1" ht="16.5" hidden="1" customHeight="1" thickBot="1">
      <c r="B19" s="198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99"/>
      <c r="R19" s="56"/>
    </row>
    <row r="20" spans="2:18" s="3" customFormat="1" ht="16.5" hidden="1" customHeight="1" thickBot="1">
      <c r="B20" s="198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99"/>
      <c r="R20" s="56"/>
    </row>
    <row r="21" spans="2:18" s="3" customFormat="1" ht="16.5" hidden="1" customHeight="1" thickBot="1">
      <c r="B21" s="198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99"/>
      <c r="R21" s="56"/>
    </row>
    <row r="22" spans="2:18" s="3" customFormat="1" ht="16.5" hidden="1" customHeight="1" thickBot="1">
      <c r="B22" s="198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99"/>
      <c r="R22" s="56"/>
    </row>
    <row r="23" spans="2:18" s="3" customFormat="1" ht="16.5" hidden="1" customHeight="1" thickBot="1">
      <c r="B23" s="198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99"/>
      <c r="R23" s="56"/>
    </row>
    <row r="24" spans="2:18" s="3" customFormat="1" ht="16.5" hidden="1" customHeight="1" thickBot="1">
      <c r="B24" s="198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99"/>
      <c r="R24" s="56"/>
    </row>
    <row r="25" spans="2:18" s="3" customFormat="1" ht="16.5" hidden="1" customHeight="1" thickBot="1">
      <c r="B25" s="198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99"/>
      <c r="R25" s="56"/>
    </row>
    <row r="26" spans="2:18" s="3" customFormat="1" ht="16.5" hidden="1" customHeight="1" thickBot="1">
      <c r="B26" s="198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99"/>
      <c r="R26" s="56"/>
    </row>
    <row r="27" spans="2:18" s="3" customFormat="1" ht="18" hidden="1" customHeight="1" thickBot="1">
      <c r="B27" s="198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99"/>
      <c r="R27" s="56"/>
    </row>
    <row r="28" spans="2:18" s="3" customFormat="1" ht="16.5" hidden="1" customHeight="1" thickBot="1">
      <c r="B28" s="198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99"/>
      <c r="R28" s="56"/>
    </row>
    <row r="29" spans="2:18" s="3" customFormat="1" ht="16.5" hidden="1" customHeight="1" thickBot="1">
      <c r="B29" s="198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99"/>
      <c r="R29" s="56"/>
    </row>
    <row r="30" spans="2:18" s="3" customFormat="1" ht="18" hidden="1" customHeight="1" thickBot="1">
      <c r="B30" s="198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99"/>
      <c r="R30" s="56"/>
    </row>
    <row r="31" spans="2:18" s="3" customFormat="1" ht="16.5" hidden="1" customHeight="1" thickBot="1">
      <c r="B31" s="198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99"/>
      <c r="R31" s="56"/>
    </row>
    <row r="32" spans="2:18" s="3" customFormat="1" ht="18" hidden="1" customHeight="1" thickBot="1">
      <c r="B32" s="198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99"/>
      <c r="R32" s="56"/>
    </row>
    <row r="33" spans="1:256" s="3" customFormat="1" ht="16.5" hidden="1" customHeight="1" thickBot="1">
      <c r="B33" s="198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99"/>
      <c r="R33" s="56"/>
    </row>
    <row r="34" spans="1:256" s="3" customFormat="1" ht="16.5" hidden="1" customHeight="1" thickBot="1">
      <c r="B34" s="198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99"/>
      <c r="R34" s="56"/>
    </row>
    <row r="35" spans="1:256" s="3" customFormat="1" ht="16.5" hidden="1" customHeight="1" thickBot="1">
      <c r="B35" s="198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99"/>
      <c r="R35" s="56"/>
    </row>
    <row r="36" spans="1:256" s="3" customFormat="1" ht="16.5" hidden="1" customHeight="1" thickBot="1">
      <c r="B36" s="198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99"/>
      <c r="R36" s="56"/>
    </row>
    <row r="37" spans="1:256" s="3" customFormat="1" ht="16.5" hidden="1" customHeight="1" thickBot="1">
      <c r="B37" s="198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99"/>
      <c r="R37" s="56"/>
    </row>
    <row r="38" spans="1:256" s="3" customFormat="1" ht="16.5" hidden="1" customHeight="1" thickBot="1">
      <c r="B38" s="198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99"/>
      <c r="R38" s="56"/>
    </row>
    <row r="39" spans="1:256" s="3" customFormat="1" ht="16.5" hidden="1" customHeight="1" thickBot="1">
      <c r="B39" s="198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99"/>
      <c r="R39" s="56"/>
    </row>
    <row r="40" spans="1:256" s="3" customFormat="1" ht="16.5" hidden="1" customHeight="1" thickBot="1">
      <c r="B40" s="198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99"/>
      <c r="R40" s="56"/>
    </row>
    <row r="41" spans="1:256" s="3" customFormat="1" ht="16.5" hidden="1" customHeight="1" thickBot="1">
      <c r="B41" s="198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99"/>
      <c r="R41" s="56"/>
    </row>
    <row r="42" spans="1:256" s="3" customFormat="1" ht="17.45" hidden="1" customHeight="1" thickBot="1">
      <c r="B42" s="198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99"/>
      <c r="R42" s="56"/>
    </row>
    <row r="43" spans="1:256" s="3" customFormat="1" ht="16.5" hidden="1" customHeight="1" thickBot="1">
      <c r="B43" s="198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99"/>
      <c r="R43" s="56"/>
    </row>
    <row r="44" spans="1:256" s="3" customFormat="1" ht="16.5" hidden="1" customHeight="1" thickBot="1">
      <c r="B44" s="198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99"/>
      <c r="R44" s="56"/>
    </row>
    <row r="45" spans="1:256" s="3" customFormat="1" ht="16.5" hidden="1" customHeight="1" thickBot="1">
      <c r="B45" s="198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98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200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200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201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200"/>
      <c r="R48" s="56"/>
    </row>
    <row r="49" spans="2:18" s="3" customFormat="1" ht="16.5" hidden="1" customHeight="1" thickBot="1">
      <c r="B49" s="201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200"/>
      <c r="R49" s="56"/>
    </row>
    <row r="50" spans="2:18" s="3" customFormat="1" ht="16.5" hidden="1" customHeight="1" thickBot="1">
      <c r="B50" s="201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200"/>
      <c r="R50" s="56"/>
    </row>
    <row r="51" spans="2:18" s="3" customFormat="1" ht="16.5" hidden="1" customHeight="1" thickBot="1">
      <c r="B51" s="201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200"/>
      <c r="R51" s="56"/>
    </row>
    <row r="52" spans="2:18" s="3" customFormat="1" ht="16.5" hidden="1" customHeight="1" thickBot="1">
      <c r="B52" s="201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200"/>
      <c r="R52" s="56"/>
    </row>
    <row r="53" spans="2:18" s="3" customFormat="1" ht="16.5" hidden="1" customHeight="1" thickBot="1">
      <c r="B53" s="201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200"/>
      <c r="R53" s="56"/>
    </row>
    <row r="54" spans="2:18" s="3" customFormat="1" ht="16.5" hidden="1" customHeight="1" thickBot="1">
      <c r="B54" s="201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200"/>
      <c r="R54" s="56"/>
    </row>
    <row r="55" spans="2:18" s="3" customFormat="1" ht="16.5" hidden="1" customHeight="1" thickBot="1">
      <c r="B55" s="201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200"/>
      <c r="R55" s="56"/>
    </row>
    <row r="56" spans="2:18" s="3" customFormat="1" ht="16.5" hidden="1" customHeight="1" thickBot="1">
      <c r="B56" s="201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200"/>
      <c r="R56" s="56"/>
    </row>
    <row r="57" spans="2:18" s="3" customFormat="1" ht="16.5" hidden="1" customHeight="1" thickBot="1">
      <c r="B57" s="201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200"/>
      <c r="R57" s="56"/>
    </row>
    <row r="58" spans="2:18" s="3" customFormat="1" ht="16.5" hidden="1" customHeight="1" thickBot="1">
      <c r="B58" s="201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200"/>
      <c r="R58" s="56"/>
    </row>
    <row r="59" spans="2:18" s="3" customFormat="1" ht="16.5" hidden="1" customHeight="1" thickBot="1">
      <c r="B59" s="201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200"/>
      <c r="R59" s="56"/>
    </row>
    <row r="60" spans="2:18" s="3" customFormat="1" ht="16.5" hidden="1" customHeight="1" thickBot="1">
      <c r="B60" s="201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200"/>
      <c r="R60" s="56"/>
    </row>
    <row r="61" spans="2:18" s="3" customFormat="1" ht="18" hidden="1" customHeight="1" thickBot="1">
      <c r="B61" s="201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200"/>
      <c r="R61" s="56"/>
    </row>
    <row r="62" spans="2:18" s="3" customFormat="1" ht="16.5" hidden="1" customHeight="1" thickBot="1">
      <c r="B62" s="201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200"/>
      <c r="R62" s="56"/>
    </row>
    <row r="63" spans="2:18" s="3" customFormat="1" ht="18" hidden="1" customHeight="1" thickBot="1">
      <c r="B63" s="201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200"/>
      <c r="R63" s="56"/>
    </row>
    <row r="64" spans="2:18" s="3" customFormat="1" ht="18" hidden="1" customHeight="1" thickBot="1">
      <c r="B64" s="201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200"/>
      <c r="R64" s="56"/>
    </row>
    <row r="65" spans="2:18" s="3" customFormat="1" ht="16.5" hidden="1" customHeight="1" thickBot="1">
      <c r="B65" s="201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200"/>
      <c r="R65" s="56"/>
    </row>
    <row r="66" spans="2:18" s="3" customFormat="1" ht="16.5" hidden="1" customHeight="1" thickBot="1">
      <c r="B66" s="201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200"/>
      <c r="R66" s="56"/>
    </row>
    <row r="67" spans="2:18" s="3" customFormat="1" ht="16.5" hidden="1" customHeight="1" thickBot="1">
      <c r="B67" s="201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200"/>
      <c r="R67" s="56"/>
    </row>
    <row r="68" spans="2:18" s="3" customFormat="1" ht="16.5" hidden="1" customHeight="1" thickBot="1">
      <c r="B68" s="201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200"/>
      <c r="R68" s="56"/>
    </row>
    <row r="69" spans="2:18" s="3" customFormat="1" ht="16.5" hidden="1" customHeight="1" thickBot="1">
      <c r="B69" s="201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200"/>
      <c r="R69" s="56"/>
    </row>
    <row r="70" spans="2:18" s="3" customFormat="1" ht="16.5" hidden="1" customHeight="1" thickBot="1">
      <c r="B70" s="201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200"/>
      <c r="R70" s="56"/>
    </row>
    <row r="71" spans="2:18" s="3" customFormat="1" ht="16.5" hidden="1" customHeight="1" thickBot="1">
      <c r="B71" s="201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200"/>
      <c r="R71" s="56"/>
    </row>
    <row r="72" spans="2:18" s="3" customFormat="1" ht="16.5" hidden="1" customHeight="1" thickBot="1">
      <c r="B72" s="201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200"/>
      <c r="R72" s="56"/>
    </row>
    <row r="73" spans="2:18" s="3" customFormat="1" ht="16.5" hidden="1" customHeight="1" thickBot="1">
      <c r="B73" s="201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200"/>
      <c r="R73" s="56"/>
    </row>
    <row r="74" spans="2:18" s="3" customFormat="1" ht="16.5" hidden="1" customHeight="1" thickBot="1">
      <c r="B74" s="201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200"/>
      <c r="R74" s="56"/>
    </row>
    <row r="75" spans="2:18" s="3" customFormat="1" ht="16.5" hidden="1" customHeight="1" thickBot="1">
      <c r="B75" s="201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200"/>
      <c r="R75" s="56"/>
    </row>
    <row r="76" spans="2:18" s="3" customFormat="1" ht="16.5" hidden="1" customHeight="1" thickBot="1">
      <c r="B76" s="201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200"/>
      <c r="R76" s="56"/>
    </row>
    <row r="77" spans="2:18" s="3" customFormat="1" ht="16.5" hidden="1" customHeight="1" thickBot="1">
      <c r="B77" s="201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200"/>
      <c r="R77" s="56"/>
    </row>
    <row r="78" spans="2:18" s="3" customFormat="1" ht="16.5" hidden="1" customHeight="1" thickBot="1">
      <c r="B78" s="201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201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200"/>
      <c r="R79" s="56"/>
    </row>
    <row r="80" spans="2:18" s="3" customFormat="1" ht="16.5" hidden="1" customHeight="1" thickBot="1">
      <c r="B80" s="201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200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200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201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200"/>
      <c r="R82" s="56"/>
    </row>
    <row r="83" spans="1:256" s="3" customFormat="1" ht="16.5" hidden="1" customHeight="1" thickBot="1">
      <c r="B83" s="201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200"/>
      <c r="R83" s="56"/>
    </row>
    <row r="84" spans="1:256" s="3" customFormat="1" ht="16.5" hidden="1" customHeight="1" thickBot="1">
      <c r="B84" s="201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200"/>
      <c r="R84" s="56"/>
    </row>
    <row r="85" spans="1:256" s="3" customFormat="1" ht="16.5" hidden="1" customHeight="1" thickBot="1">
      <c r="B85" s="201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200"/>
      <c r="R85" s="56"/>
    </row>
    <row r="86" spans="1:256" s="3" customFormat="1" ht="16.5" hidden="1" customHeight="1" thickBot="1">
      <c r="B86" s="201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200"/>
      <c r="R86" s="56"/>
    </row>
    <row r="87" spans="1:256" s="3" customFormat="1" ht="16.5" hidden="1" customHeight="1" thickBot="1">
      <c r="B87" s="201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200"/>
      <c r="R87" s="56"/>
    </row>
    <row r="88" spans="1:256" s="3" customFormat="1" ht="16.5" hidden="1" customHeight="1" thickBot="1">
      <c r="B88" s="201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200"/>
      <c r="R88" s="56"/>
    </row>
    <row r="89" spans="1:256" s="3" customFormat="1" ht="16.5" hidden="1" customHeight="1" thickBot="1">
      <c r="B89" s="201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200"/>
      <c r="R89" s="56"/>
    </row>
    <row r="90" spans="1:256" s="3" customFormat="1" ht="16.5" hidden="1" customHeight="1" thickBot="1">
      <c r="B90" s="201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200"/>
      <c r="R90" s="56"/>
    </row>
    <row r="91" spans="1:256" s="3" customFormat="1" ht="16.5" hidden="1" customHeight="1" thickBot="1">
      <c r="B91" s="201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200"/>
      <c r="R91" s="56"/>
    </row>
    <row r="92" spans="1:256" s="3" customFormat="1" ht="16.5" hidden="1" customHeight="1" thickBot="1">
      <c r="B92" s="201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200"/>
      <c r="R92" s="56"/>
    </row>
    <row r="93" spans="1:256" s="3" customFormat="1" ht="16.5" hidden="1" customHeight="1" thickBot="1">
      <c r="B93" s="201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200"/>
      <c r="R93" s="56"/>
    </row>
    <row r="94" spans="1:256" s="3" customFormat="1" ht="16.5" hidden="1" customHeight="1" thickBot="1">
      <c r="B94" s="201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200"/>
      <c r="R94" s="56"/>
    </row>
    <row r="95" spans="1:256" s="3" customFormat="1" ht="18" hidden="1" customHeight="1" thickBot="1">
      <c r="B95" s="201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200"/>
      <c r="R95" s="56"/>
    </row>
    <row r="96" spans="1:256" s="3" customFormat="1" ht="16.5" hidden="1" customHeight="1" thickBot="1">
      <c r="B96" s="201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200"/>
      <c r="R96" s="56"/>
    </row>
    <row r="97" spans="2:18" s="3" customFormat="1" ht="16.5" hidden="1" customHeight="1" thickBot="1">
      <c r="B97" s="201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200"/>
      <c r="R97" s="56"/>
    </row>
    <row r="98" spans="2:18" s="3" customFormat="1" ht="18" hidden="1" customHeight="1" thickBot="1">
      <c r="B98" s="201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200"/>
      <c r="R98" s="56"/>
    </row>
    <row r="99" spans="2:18" s="3" customFormat="1" ht="16.5" hidden="1" customHeight="1" thickBot="1">
      <c r="B99" s="201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200"/>
      <c r="R99" s="56"/>
    </row>
    <row r="100" spans="2:18" s="3" customFormat="1" ht="16.5" hidden="1" customHeight="1" thickBot="1">
      <c r="B100" s="201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200"/>
      <c r="R100" s="56"/>
    </row>
    <row r="101" spans="2:18" s="3" customFormat="1" ht="16.5" hidden="1" customHeight="1" thickBot="1">
      <c r="B101" s="201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200"/>
      <c r="R101" s="56"/>
    </row>
    <row r="102" spans="2:18" s="3" customFormat="1" ht="16.5" hidden="1" customHeight="1" thickBot="1">
      <c r="B102" s="201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200"/>
      <c r="R102" s="56"/>
    </row>
    <row r="103" spans="2:18" s="3" customFormat="1" ht="16.5" hidden="1" customHeight="1" thickBot="1">
      <c r="B103" s="201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200"/>
      <c r="R103" s="56"/>
    </row>
    <row r="104" spans="2:18" s="3" customFormat="1" ht="16.5" hidden="1" customHeight="1" thickBot="1">
      <c r="B104" s="201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200"/>
      <c r="R104" s="56"/>
    </row>
    <row r="105" spans="2:18" s="3" customFormat="1" ht="16.5" hidden="1" customHeight="1" thickBot="1">
      <c r="B105" s="201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200"/>
      <c r="R105" s="56"/>
    </row>
    <row r="106" spans="2:18" s="3" customFormat="1" ht="16.5" hidden="1" customHeight="1" thickBot="1">
      <c r="B106" s="201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200"/>
      <c r="R106" s="56"/>
    </row>
    <row r="107" spans="2:18" s="3" customFormat="1" ht="16.5" hidden="1" customHeight="1" thickBot="1">
      <c r="B107" s="201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200"/>
      <c r="R107" s="56"/>
    </row>
    <row r="108" spans="2:18" s="3" customFormat="1" ht="16.5" hidden="1" customHeight="1" thickBot="1">
      <c r="B108" s="201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200"/>
      <c r="R108" s="56"/>
    </row>
    <row r="109" spans="2:18" s="3" customFormat="1" ht="18" hidden="1" customHeight="1" thickBot="1">
      <c r="B109" s="201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200"/>
      <c r="R109" s="56"/>
    </row>
    <row r="110" spans="2:18" s="3" customFormat="1" ht="16.5" hidden="1" customHeight="1" thickBot="1">
      <c r="B110" s="201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200"/>
      <c r="R110" s="56"/>
    </row>
    <row r="111" spans="2:18" s="3" customFormat="1" ht="16.5" hidden="1" customHeight="1" thickBot="1">
      <c r="B111" s="201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201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201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201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Q13:Q44"/>
    <mergeCell ref="B14:B46"/>
    <mergeCell ref="Q46:Q77"/>
    <mergeCell ref="B48:B80"/>
    <mergeCell ref="Q79:Q110"/>
    <mergeCell ref="B82:B114"/>
    <mergeCell ref="I2:L2"/>
    <mergeCell ref="M2:N2"/>
    <mergeCell ref="O2:P2"/>
    <mergeCell ref="B5:B6"/>
    <mergeCell ref="Q5:Q6"/>
    <mergeCell ref="B8:B12"/>
    <mergeCell ref="Q8:Q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4"/>
  <sheetViews>
    <sheetView showGridLines="0" tabSelected="1" workbookViewId="0">
      <selection activeCell="B1" sqref="B1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203" t="s">
        <v>1</v>
      </c>
      <c r="J2" s="203"/>
      <c r="K2" s="203"/>
      <c r="L2" s="204"/>
      <c r="M2" s="203" t="s">
        <v>2</v>
      </c>
      <c r="N2" s="203"/>
      <c r="O2" s="203" t="s">
        <v>3</v>
      </c>
      <c r="P2" s="203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21" customHeight="1">
      <c r="B5" s="202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</v>
      </c>
      <c r="P5" s="105">
        <f>N5-N5*O5</f>
        <v>19722</v>
      </c>
      <c r="Q5" s="199"/>
      <c r="R5" s="35"/>
    </row>
    <row r="6" spans="2:18" s="3" customFormat="1">
      <c r="B6" s="202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v>2290.4699999999998</v>
      </c>
      <c r="N6" s="114">
        <f>M6*H6</f>
        <v>114523.49999999999</v>
      </c>
      <c r="O6" s="115">
        <v>0</v>
      </c>
      <c r="P6" s="116">
        <f>N6-N6*O6</f>
        <v>114523.49999999999</v>
      </c>
      <c r="Q6" s="199"/>
      <c r="R6" s="36"/>
    </row>
    <row r="7" spans="2:18" s="117" customFormat="1" ht="3.75" customHeight="1">
      <c r="B7" s="118"/>
      <c r="C7" s="118"/>
      <c r="D7" s="119"/>
      <c r="E7" s="119"/>
      <c r="F7" s="119"/>
      <c r="G7" s="119"/>
      <c r="H7" s="120"/>
      <c r="I7" s="121"/>
      <c r="J7" s="122"/>
      <c r="K7" s="123"/>
      <c r="L7" s="124"/>
      <c r="M7" s="55"/>
      <c r="N7" s="120"/>
      <c r="O7" s="119"/>
      <c r="P7" s="120"/>
      <c r="Q7" s="43"/>
      <c r="R7" s="125"/>
    </row>
    <row r="8" spans="2:18" s="3" customFormat="1" ht="16.5" customHeight="1">
      <c r="B8" s="202" t="s">
        <v>17</v>
      </c>
      <c r="C8" s="63"/>
      <c r="D8" s="95" t="s">
        <v>18</v>
      </c>
      <c r="E8" s="96" t="s">
        <v>34</v>
      </c>
      <c r="F8" s="97" t="s">
        <v>20</v>
      </c>
      <c r="G8" s="175" t="s">
        <v>19</v>
      </c>
      <c r="H8" s="176"/>
      <c r="I8" s="177">
        <v>1.7</v>
      </c>
      <c r="J8" s="178">
        <f>I8*H8</f>
        <v>0</v>
      </c>
      <c r="K8" s="178">
        <v>24849.155999999999</v>
      </c>
      <c r="L8" s="178">
        <f>K8*H8</f>
        <v>0</v>
      </c>
      <c r="M8" s="179">
        <v>10332</v>
      </c>
      <c r="N8" s="180">
        <v>0</v>
      </c>
      <c r="O8" s="181">
        <v>0</v>
      </c>
      <c r="P8" s="182">
        <f>N8-N8*O8</f>
        <v>0</v>
      </c>
      <c r="Q8" s="199"/>
      <c r="R8" s="126">
        <f>P8*10%</f>
        <v>0</v>
      </c>
    </row>
    <row r="9" spans="2:18" s="3" customFormat="1" ht="16.5" customHeight="1">
      <c r="B9" s="202"/>
      <c r="C9" s="63"/>
      <c r="D9" s="127" t="s">
        <v>18</v>
      </c>
      <c r="E9" s="128" t="s">
        <v>21</v>
      </c>
      <c r="F9" s="129" t="s">
        <v>22</v>
      </c>
      <c r="G9" s="130" t="s">
        <v>19</v>
      </c>
      <c r="H9" s="131">
        <v>4</v>
      </c>
      <c r="I9" s="132">
        <v>4.0999999999999996</v>
      </c>
      <c r="J9" s="133">
        <f>I9*H9</f>
        <v>16.399999999999999</v>
      </c>
      <c r="K9" s="133">
        <v>62122.89</v>
      </c>
      <c r="L9" s="133">
        <f>K9*H9</f>
        <v>248491.56</v>
      </c>
      <c r="M9" s="134">
        <v>19722</v>
      </c>
      <c r="N9" s="135">
        <f>H9*M9</f>
        <v>78888</v>
      </c>
      <c r="O9" s="136">
        <v>0</v>
      </c>
      <c r="P9" s="137">
        <f>N9-N9*O9</f>
        <v>78888</v>
      </c>
      <c r="Q9" s="199"/>
      <c r="R9" s="138">
        <f>P9*10%</f>
        <v>7888.8</v>
      </c>
    </row>
    <row r="10" spans="2:18" s="3" customFormat="1" ht="16.5" customHeight="1">
      <c r="B10" s="202"/>
      <c r="C10" s="63"/>
      <c r="D10" s="127" t="s">
        <v>18</v>
      </c>
      <c r="E10" s="128" t="s">
        <v>23</v>
      </c>
      <c r="F10" s="129" t="s">
        <v>24</v>
      </c>
      <c r="G10" s="130" t="s">
        <v>19</v>
      </c>
      <c r="H10" s="131"/>
      <c r="I10" s="132">
        <v>5.4</v>
      </c>
      <c r="J10" s="133">
        <f>I10*H10</f>
        <v>0</v>
      </c>
      <c r="K10" s="133">
        <v>82830.52</v>
      </c>
      <c r="L10" s="133">
        <f>K10*H10</f>
        <v>0</v>
      </c>
      <c r="M10" s="134">
        <v>19722</v>
      </c>
      <c r="N10" s="135">
        <v>0</v>
      </c>
      <c r="O10" s="136">
        <v>0</v>
      </c>
      <c r="P10" s="193">
        <f>N10-N10*O10</f>
        <v>0</v>
      </c>
      <c r="Q10" s="199"/>
      <c r="R10" s="138">
        <f>P10*10%</f>
        <v>0</v>
      </c>
    </row>
    <row r="11" spans="2:18" s="3" customFormat="1" ht="16.5" customHeight="1">
      <c r="B11" s="202"/>
      <c r="C11" s="63"/>
      <c r="D11" s="127" t="s">
        <v>33</v>
      </c>
      <c r="E11" s="128" t="s">
        <v>36</v>
      </c>
      <c r="F11" s="129" t="s">
        <v>37</v>
      </c>
      <c r="G11" s="130" t="s">
        <v>19</v>
      </c>
      <c r="H11" s="131"/>
      <c r="I11" s="132">
        <v>3.8</v>
      </c>
      <c r="J11" s="133">
        <f>I11*H11</f>
        <v>0</v>
      </c>
      <c r="K11" s="133">
        <v>62122.89</v>
      </c>
      <c r="L11" s="133">
        <f>K11*H11</f>
        <v>0</v>
      </c>
      <c r="M11" s="134">
        <v>19722</v>
      </c>
      <c r="N11" s="135">
        <v>0</v>
      </c>
      <c r="O11" s="136">
        <v>0</v>
      </c>
      <c r="P11" s="193">
        <f>N11-N11*O11</f>
        <v>0</v>
      </c>
      <c r="Q11" s="199"/>
      <c r="R11" s="138">
        <f>P11*10%</f>
        <v>0</v>
      </c>
    </row>
    <row r="12" spans="2:18" s="3" customFormat="1">
      <c r="B12" s="202"/>
      <c r="C12" s="63"/>
      <c r="D12" s="106" t="s">
        <v>25</v>
      </c>
      <c r="E12" s="107" t="s">
        <v>26</v>
      </c>
      <c r="F12" s="108" t="s">
        <v>27</v>
      </c>
      <c r="G12" s="109" t="s">
        <v>19</v>
      </c>
      <c r="H12" s="110"/>
      <c r="I12" s="111">
        <v>1.4</v>
      </c>
      <c r="J12" s="112">
        <f>I12*H12</f>
        <v>0</v>
      </c>
      <c r="K12" s="112">
        <v>16566.104000000003</v>
      </c>
      <c r="L12" s="112">
        <f>K12*H12</f>
        <v>0</v>
      </c>
      <c r="M12" s="113">
        <v>9621</v>
      </c>
      <c r="N12" s="114">
        <v>0</v>
      </c>
      <c r="O12" s="115">
        <v>0</v>
      </c>
      <c r="P12" s="193">
        <f>N12-N12*O12</f>
        <v>0</v>
      </c>
      <c r="Q12" s="43"/>
      <c r="R12" s="159">
        <f>P12*10%</f>
        <v>0</v>
      </c>
    </row>
    <row r="13" spans="2:18" s="117" customFormat="1" ht="3.75" customHeight="1">
      <c r="B13" s="118"/>
      <c r="C13" s="118"/>
      <c r="D13" s="119"/>
      <c r="E13" s="119"/>
      <c r="F13" s="119"/>
      <c r="G13" s="119"/>
      <c r="H13" s="120"/>
      <c r="I13" s="121"/>
      <c r="J13" s="122"/>
      <c r="K13" s="123"/>
      <c r="L13" s="124"/>
      <c r="M13" s="55"/>
      <c r="N13" s="120"/>
      <c r="O13" s="119"/>
      <c r="P13" s="120"/>
      <c r="Q13" s="199"/>
      <c r="R13" s="125"/>
    </row>
    <row r="14" spans="2:18" s="3" customFormat="1" ht="16.5" customHeight="1">
      <c r="B14" s="202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103</v>
      </c>
      <c r="H14" s="99">
        <v>6</v>
      </c>
      <c r="I14" s="100">
        <v>1.7</v>
      </c>
      <c r="J14" s="101">
        <f t="shared" ref="J14:J43" si="0">I14*H14</f>
        <v>10.199999999999999</v>
      </c>
      <c r="K14" s="101">
        <v>24849.155999999999</v>
      </c>
      <c r="L14" s="101">
        <f t="shared" ref="L14:L43" si="1">K14*H14</f>
        <v>149094.93599999999</v>
      </c>
      <c r="M14" s="102">
        <v>3444</v>
      </c>
      <c r="N14" s="103">
        <f t="shared" ref="N14:N43" si="2">M14*H14</f>
        <v>20664</v>
      </c>
      <c r="O14" s="104">
        <v>0</v>
      </c>
      <c r="P14" s="105">
        <f t="shared" ref="P14:P43" si="3">N14-N14*O14</f>
        <v>20664</v>
      </c>
      <c r="Q14" s="199"/>
      <c r="R14" s="56"/>
    </row>
    <row r="15" spans="2:18" s="3" customFormat="1" ht="16.5" customHeight="1">
      <c r="B15" s="202"/>
      <c r="C15" s="63"/>
      <c r="D15" s="127" t="s">
        <v>18</v>
      </c>
      <c r="E15" s="128" t="s">
        <v>54</v>
      </c>
      <c r="F15" s="129" t="s">
        <v>65</v>
      </c>
      <c r="G15" s="130" t="s">
        <v>28</v>
      </c>
      <c r="H15" s="131"/>
      <c r="I15" s="132">
        <v>2.5</v>
      </c>
      <c r="J15" s="133">
        <f t="shared" si="0"/>
        <v>0</v>
      </c>
      <c r="K15" s="133">
        <v>37273.734000000004</v>
      </c>
      <c r="L15" s="133">
        <f t="shared" si="1"/>
        <v>0</v>
      </c>
      <c r="M15" s="134">
        <v>4392</v>
      </c>
      <c r="N15" s="135">
        <f t="shared" si="2"/>
        <v>0</v>
      </c>
      <c r="O15" s="136">
        <v>0</v>
      </c>
      <c r="P15" s="137">
        <f t="shared" si="3"/>
        <v>0</v>
      </c>
      <c r="Q15" s="199"/>
      <c r="R15" s="56"/>
    </row>
    <row r="16" spans="2:18" s="3" customFormat="1" ht="16.5" customHeight="1">
      <c r="B16" s="202"/>
      <c r="C16" s="63"/>
      <c r="D16" s="127" t="s">
        <v>18</v>
      </c>
      <c r="E16" s="128" t="s">
        <v>26</v>
      </c>
      <c r="F16" s="129" t="s">
        <v>66</v>
      </c>
      <c r="G16" s="130" t="s">
        <v>28</v>
      </c>
      <c r="H16" s="131"/>
      <c r="I16" s="132">
        <v>2.7</v>
      </c>
      <c r="J16" s="133">
        <f t="shared" si="0"/>
        <v>0</v>
      </c>
      <c r="K16" s="133">
        <v>37273.734000000004</v>
      </c>
      <c r="L16" s="133">
        <f t="shared" si="1"/>
        <v>0</v>
      </c>
      <c r="M16" s="134">
        <v>4239</v>
      </c>
      <c r="N16" s="135">
        <f t="shared" si="2"/>
        <v>0</v>
      </c>
      <c r="O16" s="192">
        <v>0</v>
      </c>
      <c r="P16" s="137">
        <f t="shared" si="3"/>
        <v>0</v>
      </c>
      <c r="Q16" s="199"/>
      <c r="R16" s="56"/>
    </row>
    <row r="17" spans="2:18" s="3" customFormat="1" ht="17.25" customHeight="1">
      <c r="B17" s="202"/>
      <c r="C17" s="63"/>
      <c r="D17" s="127" t="s">
        <v>18</v>
      </c>
      <c r="E17" s="128" t="s">
        <v>21</v>
      </c>
      <c r="F17" s="129" t="s">
        <v>67</v>
      </c>
      <c r="G17" s="130" t="s">
        <v>28</v>
      </c>
      <c r="H17" s="131">
        <v>6</v>
      </c>
      <c r="I17" s="132">
        <v>4.0999999999999996</v>
      </c>
      <c r="J17" s="133">
        <f t="shared" si="0"/>
        <v>24.599999999999998</v>
      </c>
      <c r="K17" s="133">
        <v>62122.89</v>
      </c>
      <c r="L17" s="133">
        <f t="shared" si="1"/>
        <v>372737.33999999997</v>
      </c>
      <c r="M17" s="134">
        <v>6574</v>
      </c>
      <c r="N17" s="135">
        <f t="shared" si="2"/>
        <v>39444</v>
      </c>
      <c r="O17" s="192">
        <v>0</v>
      </c>
      <c r="P17" s="137">
        <f t="shared" si="3"/>
        <v>39444</v>
      </c>
      <c r="Q17" s="199"/>
      <c r="R17" s="56"/>
    </row>
    <row r="18" spans="2:18" s="3" customFormat="1" ht="16.5" customHeight="1">
      <c r="B18" s="202"/>
      <c r="C18" s="63"/>
      <c r="D18" s="127" t="s">
        <v>18</v>
      </c>
      <c r="E18" s="128" t="s">
        <v>57</v>
      </c>
      <c r="F18" s="129" t="s">
        <v>104</v>
      </c>
      <c r="G18" s="130" t="s">
        <v>28</v>
      </c>
      <c r="H18" s="131"/>
      <c r="I18" s="132">
        <v>2.8</v>
      </c>
      <c r="J18" s="133">
        <f t="shared" si="0"/>
        <v>0</v>
      </c>
      <c r="K18" s="133">
        <v>37273.734000000004</v>
      </c>
      <c r="L18" s="133">
        <f t="shared" si="1"/>
        <v>0</v>
      </c>
      <c r="M18" s="134">
        <v>5467</v>
      </c>
      <c r="N18" s="135">
        <f t="shared" si="2"/>
        <v>0</v>
      </c>
      <c r="O18" s="192">
        <v>0</v>
      </c>
      <c r="P18" s="137">
        <f t="shared" si="3"/>
        <v>0</v>
      </c>
      <c r="Q18" s="199"/>
      <c r="R18" s="56"/>
    </row>
    <row r="19" spans="2:18" s="3" customFormat="1" ht="16.5" customHeight="1">
      <c r="B19" s="202"/>
      <c r="C19" s="63"/>
      <c r="D19" s="127" t="s">
        <v>18</v>
      </c>
      <c r="E19" s="128" t="s">
        <v>58</v>
      </c>
      <c r="F19" s="129" t="s">
        <v>69</v>
      </c>
      <c r="G19" s="130" t="s">
        <v>28</v>
      </c>
      <c r="H19" s="131"/>
      <c r="I19" s="132">
        <v>3.3</v>
      </c>
      <c r="J19" s="133">
        <f t="shared" si="0"/>
        <v>0</v>
      </c>
      <c r="K19" s="133">
        <v>49698.311999999998</v>
      </c>
      <c r="L19" s="133">
        <f t="shared" si="1"/>
        <v>0</v>
      </c>
      <c r="M19" s="134">
        <v>5006</v>
      </c>
      <c r="N19" s="135">
        <f t="shared" si="2"/>
        <v>0</v>
      </c>
      <c r="O19" s="192">
        <v>0</v>
      </c>
      <c r="P19" s="137">
        <f t="shared" si="3"/>
        <v>0</v>
      </c>
      <c r="Q19" s="199"/>
      <c r="R19" s="56"/>
    </row>
    <row r="20" spans="2:18" s="3" customFormat="1" ht="16.5" customHeight="1">
      <c r="B20" s="202"/>
      <c r="C20" s="63"/>
      <c r="D20" s="127" t="s">
        <v>18</v>
      </c>
      <c r="E20" s="128" t="s">
        <v>23</v>
      </c>
      <c r="F20" s="129" t="s">
        <v>70</v>
      </c>
      <c r="G20" s="130" t="s">
        <v>28</v>
      </c>
      <c r="H20" s="131">
        <v>6</v>
      </c>
      <c r="I20" s="132">
        <v>5.4</v>
      </c>
      <c r="J20" s="133">
        <f t="shared" si="0"/>
        <v>32.400000000000006</v>
      </c>
      <c r="K20" s="133">
        <v>82830.52</v>
      </c>
      <c r="L20" s="133">
        <f t="shared" si="1"/>
        <v>496983.12</v>
      </c>
      <c r="M20" s="134">
        <v>6574</v>
      </c>
      <c r="N20" s="135">
        <f t="shared" si="2"/>
        <v>39444</v>
      </c>
      <c r="O20" s="192">
        <v>0</v>
      </c>
      <c r="P20" s="137">
        <f t="shared" si="3"/>
        <v>39444</v>
      </c>
      <c r="Q20" s="199"/>
      <c r="R20" s="56"/>
    </row>
    <row r="21" spans="2:18" s="3" customFormat="1" ht="16.5" customHeight="1">
      <c r="B21" s="202"/>
      <c r="C21" s="63"/>
      <c r="D21" s="127" t="s">
        <v>18</v>
      </c>
      <c r="E21" s="128" t="s">
        <v>29</v>
      </c>
      <c r="F21" s="129" t="s">
        <v>30</v>
      </c>
      <c r="G21" s="130" t="s">
        <v>28</v>
      </c>
      <c r="H21" s="131">
        <v>6</v>
      </c>
      <c r="I21" s="132">
        <v>5.42</v>
      </c>
      <c r="J21" s="133">
        <f t="shared" si="0"/>
        <v>32.519999999999996</v>
      </c>
      <c r="K21" s="133">
        <v>78688.994000000006</v>
      </c>
      <c r="L21" s="133">
        <f t="shared" si="1"/>
        <v>472133.96400000004</v>
      </c>
      <c r="M21" s="134">
        <v>9772</v>
      </c>
      <c r="N21" s="135">
        <f t="shared" si="2"/>
        <v>58632</v>
      </c>
      <c r="O21" s="192">
        <v>0</v>
      </c>
      <c r="P21" s="137">
        <f t="shared" si="3"/>
        <v>58632</v>
      </c>
      <c r="Q21" s="199"/>
      <c r="R21" s="56"/>
    </row>
    <row r="22" spans="2:18" s="3" customFormat="1" ht="16.5" customHeight="1">
      <c r="B22" s="202"/>
      <c r="C22" s="63"/>
      <c r="D22" s="127" t="s">
        <v>18</v>
      </c>
      <c r="E22" s="128" t="s">
        <v>41</v>
      </c>
      <c r="F22" s="129" t="s">
        <v>71</v>
      </c>
      <c r="G22" s="130" t="s">
        <v>28</v>
      </c>
      <c r="H22" s="131">
        <v>4</v>
      </c>
      <c r="I22" s="132">
        <v>6</v>
      </c>
      <c r="J22" s="133">
        <f t="shared" si="0"/>
        <v>24</v>
      </c>
      <c r="K22" s="133">
        <v>86972.046000000002</v>
      </c>
      <c r="L22" s="133">
        <f t="shared" si="1"/>
        <v>347888.18400000001</v>
      </c>
      <c r="M22" s="134">
        <v>18053</v>
      </c>
      <c r="N22" s="135">
        <f t="shared" si="2"/>
        <v>72212</v>
      </c>
      <c r="O22" s="192">
        <v>0</v>
      </c>
      <c r="P22" s="137">
        <f t="shared" si="3"/>
        <v>72212</v>
      </c>
      <c r="Q22" s="199"/>
      <c r="R22" s="56"/>
    </row>
    <row r="23" spans="2:18" s="3" customFormat="1" ht="16.5" customHeight="1">
      <c r="B23" s="202"/>
      <c r="C23" s="63"/>
      <c r="D23" s="127" t="s">
        <v>18</v>
      </c>
      <c r="E23" s="128" t="s">
        <v>31</v>
      </c>
      <c r="F23" s="129" t="s">
        <v>101</v>
      </c>
      <c r="G23" s="130" t="s">
        <v>28</v>
      </c>
      <c r="H23" s="131">
        <v>4</v>
      </c>
      <c r="I23" s="132">
        <v>3.9</v>
      </c>
      <c r="J23" s="133">
        <f t="shared" si="0"/>
        <v>15.6</v>
      </c>
      <c r="K23" s="133">
        <v>49698.311999999998</v>
      </c>
      <c r="L23" s="133">
        <f t="shared" si="1"/>
        <v>198793.24799999999</v>
      </c>
      <c r="M23" s="134">
        <v>18403</v>
      </c>
      <c r="N23" s="135">
        <f t="shared" si="2"/>
        <v>73612</v>
      </c>
      <c r="O23" s="192">
        <v>0</v>
      </c>
      <c r="P23" s="137">
        <f t="shared" si="3"/>
        <v>73612</v>
      </c>
      <c r="Q23" s="199"/>
      <c r="R23" s="56"/>
    </row>
    <row r="24" spans="2:18" s="3" customFormat="1" ht="16.5" customHeight="1">
      <c r="B24" s="202"/>
      <c r="C24" s="63"/>
      <c r="D24" s="127" t="s">
        <v>18</v>
      </c>
      <c r="E24" s="128" t="s">
        <v>52</v>
      </c>
      <c r="F24" s="129" t="s">
        <v>105</v>
      </c>
      <c r="G24" s="130" t="s">
        <v>28</v>
      </c>
      <c r="H24" s="131"/>
      <c r="I24" s="132">
        <v>3.8</v>
      </c>
      <c r="J24" s="133">
        <f t="shared" si="0"/>
        <v>0</v>
      </c>
      <c r="K24" s="133">
        <v>49698.311999999998</v>
      </c>
      <c r="L24" s="133">
        <f t="shared" si="1"/>
        <v>0</v>
      </c>
      <c r="M24" s="134">
        <v>14444</v>
      </c>
      <c r="N24" s="135">
        <f t="shared" si="2"/>
        <v>0</v>
      </c>
      <c r="O24" s="192">
        <v>0</v>
      </c>
      <c r="P24" s="137">
        <f t="shared" si="3"/>
        <v>0</v>
      </c>
      <c r="Q24" s="199"/>
      <c r="R24" s="56"/>
    </row>
    <row r="25" spans="2:18" s="3" customFormat="1" ht="16.5" hidden="1" customHeight="1">
      <c r="B25" s="202"/>
      <c r="C25" s="63"/>
      <c r="D25" s="127" t="s">
        <v>88</v>
      </c>
      <c r="E25" s="128" t="s">
        <v>106</v>
      </c>
      <c r="F25" s="129" t="s">
        <v>107</v>
      </c>
      <c r="G25" s="130" t="s">
        <v>28</v>
      </c>
      <c r="H25" s="131"/>
      <c r="I25" s="132">
        <v>5.4</v>
      </c>
      <c r="J25" s="133">
        <f t="shared" si="0"/>
        <v>0</v>
      </c>
      <c r="K25" s="133">
        <v>82830.52</v>
      </c>
      <c r="L25" s="133">
        <f t="shared" si="1"/>
        <v>0</v>
      </c>
      <c r="M25" s="134">
        <v>14444</v>
      </c>
      <c r="N25" s="135">
        <f t="shared" si="2"/>
        <v>0</v>
      </c>
      <c r="O25" s="192">
        <v>0</v>
      </c>
      <c r="P25" s="137">
        <f t="shared" si="3"/>
        <v>0</v>
      </c>
      <c r="Q25" s="199"/>
      <c r="R25" s="56"/>
    </row>
    <row r="26" spans="2:18" s="3" customFormat="1" ht="16.5" customHeight="1">
      <c r="B26" s="202"/>
      <c r="C26" s="63"/>
      <c r="D26" s="127" t="s">
        <v>18</v>
      </c>
      <c r="E26" s="128" t="s">
        <v>59</v>
      </c>
      <c r="F26" s="129" t="s">
        <v>74</v>
      </c>
      <c r="G26" s="130" t="s">
        <v>28</v>
      </c>
      <c r="H26" s="131"/>
      <c r="I26" s="132">
        <v>2.6</v>
      </c>
      <c r="J26" s="133">
        <f t="shared" si="0"/>
        <v>0</v>
      </c>
      <c r="K26" s="133">
        <v>41415.26</v>
      </c>
      <c r="L26" s="133">
        <f t="shared" si="1"/>
        <v>0</v>
      </c>
      <c r="M26" s="134">
        <v>7397</v>
      </c>
      <c r="N26" s="135">
        <f t="shared" si="2"/>
        <v>0</v>
      </c>
      <c r="O26" s="192">
        <v>0</v>
      </c>
      <c r="P26" s="137">
        <f t="shared" si="3"/>
        <v>0</v>
      </c>
      <c r="Q26" s="199"/>
      <c r="R26" s="56"/>
    </row>
    <row r="27" spans="2:18" s="3" customFormat="1" ht="16.5" customHeight="1">
      <c r="B27" s="202"/>
      <c r="C27" s="63"/>
      <c r="D27" s="127" t="s">
        <v>60</v>
      </c>
      <c r="E27" s="128" t="s">
        <v>61</v>
      </c>
      <c r="F27" s="129" t="s">
        <v>108</v>
      </c>
      <c r="G27" s="130" t="s">
        <v>28</v>
      </c>
      <c r="H27" s="131"/>
      <c r="I27" s="132">
        <v>3.6</v>
      </c>
      <c r="J27" s="133">
        <f t="shared" si="0"/>
        <v>0</v>
      </c>
      <c r="K27" s="133">
        <v>53839.838000000003</v>
      </c>
      <c r="L27" s="133">
        <f t="shared" si="1"/>
        <v>0</v>
      </c>
      <c r="M27" s="134">
        <v>18053</v>
      </c>
      <c r="N27" s="135">
        <f t="shared" si="2"/>
        <v>0</v>
      </c>
      <c r="O27" s="192">
        <v>0</v>
      </c>
      <c r="P27" s="137">
        <f t="shared" si="3"/>
        <v>0</v>
      </c>
      <c r="Q27" s="199"/>
      <c r="R27" s="56"/>
    </row>
    <row r="28" spans="2:18" s="3" customFormat="1" ht="18" customHeight="1">
      <c r="B28" s="202"/>
      <c r="C28" s="63"/>
      <c r="D28" s="127" t="s">
        <v>33</v>
      </c>
      <c r="E28" s="128" t="s">
        <v>34</v>
      </c>
      <c r="F28" s="129" t="s">
        <v>76</v>
      </c>
      <c r="G28" s="130" t="s">
        <v>28</v>
      </c>
      <c r="H28" s="131"/>
      <c r="I28" s="132">
        <v>0.4</v>
      </c>
      <c r="J28" s="133">
        <f t="shared" si="0"/>
        <v>0</v>
      </c>
      <c r="K28" s="133">
        <v>4141.5260000000007</v>
      </c>
      <c r="L28" s="133">
        <f t="shared" si="1"/>
        <v>0</v>
      </c>
      <c r="M28" s="134">
        <v>3538</v>
      </c>
      <c r="N28" s="135">
        <f t="shared" si="2"/>
        <v>0</v>
      </c>
      <c r="O28" s="192">
        <v>0</v>
      </c>
      <c r="P28" s="137">
        <f t="shared" si="3"/>
        <v>0</v>
      </c>
      <c r="Q28" s="199"/>
      <c r="R28" s="56"/>
    </row>
    <row r="29" spans="2:18" s="3" customFormat="1" ht="16.5" customHeight="1">
      <c r="B29" s="202"/>
      <c r="C29" s="63"/>
      <c r="D29" s="127" t="s">
        <v>33</v>
      </c>
      <c r="E29" s="128" t="s">
        <v>35</v>
      </c>
      <c r="F29" s="129" t="s">
        <v>77</v>
      </c>
      <c r="G29" s="130" t="s">
        <v>28</v>
      </c>
      <c r="H29" s="131"/>
      <c r="I29" s="132">
        <v>2.8</v>
      </c>
      <c r="J29" s="133">
        <f t="shared" si="0"/>
        <v>0</v>
      </c>
      <c r="K29" s="133">
        <v>33132.208000000006</v>
      </c>
      <c r="L29" s="133">
        <f t="shared" si="1"/>
        <v>0</v>
      </c>
      <c r="M29" s="134">
        <v>3927</v>
      </c>
      <c r="N29" s="135">
        <f t="shared" si="2"/>
        <v>0</v>
      </c>
      <c r="O29" s="192">
        <v>0</v>
      </c>
      <c r="P29" s="137">
        <f t="shared" si="3"/>
        <v>0</v>
      </c>
      <c r="Q29" s="199"/>
      <c r="R29" s="56"/>
    </row>
    <row r="30" spans="2:18" s="3" customFormat="1" ht="18" customHeight="1">
      <c r="B30" s="202"/>
      <c r="C30" s="63"/>
      <c r="D30" s="127" t="s">
        <v>33</v>
      </c>
      <c r="E30" s="128" t="s">
        <v>36</v>
      </c>
      <c r="F30" s="129" t="s">
        <v>78</v>
      </c>
      <c r="G30" s="130" t="s">
        <v>28</v>
      </c>
      <c r="H30" s="131">
        <v>6</v>
      </c>
      <c r="I30" s="132">
        <v>3.8</v>
      </c>
      <c r="J30" s="133">
        <f t="shared" si="0"/>
        <v>22.799999999999997</v>
      </c>
      <c r="K30" s="133">
        <v>62122.89</v>
      </c>
      <c r="L30" s="133">
        <f t="shared" si="1"/>
        <v>372737.33999999997</v>
      </c>
      <c r="M30" s="134">
        <v>6574</v>
      </c>
      <c r="N30" s="135">
        <f t="shared" si="2"/>
        <v>39444</v>
      </c>
      <c r="O30" s="192">
        <v>0</v>
      </c>
      <c r="P30" s="137">
        <f t="shared" si="3"/>
        <v>39444</v>
      </c>
      <c r="Q30" s="199"/>
      <c r="R30" s="56"/>
    </row>
    <row r="31" spans="2:18" s="3" customFormat="1" ht="16.5" customHeight="1">
      <c r="B31" s="202"/>
      <c r="C31" s="63"/>
      <c r="D31" s="127" t="s">
        <v>33</v>
      </c>
      <c r="E31" s="128" t="s">
        <v>38</v>
      </c>
      <c r="F31" s="129" t="s">
        <v>39</v>
      </c>
      <c r="G31" s="130" t="s">
        <v>28</v>
      </c>
      <c r="H31" s="131"/>
      <c r="I31" s="132">
        <v>2.2999999999999998</v>
      </c>
      <c r="J31" s="133">
        <f t="shared" si="0"/>
        <v>0</v>
      </c>
      <c r="K31" s="133">
        <v>33132.208000000006</v>
      </c>
      <c r="L31" s="133">
        <f t="shared" si="1"/>
        <v>0</v>
      </c>
      <c r="M31" s="134">
        <v>2695</v>
      </c>
      <c r="N31" s="135">
        <f t="shared" si="2"/>
        <v>0</v>
      </c>
      <c r="O31" s="192">
        <v>0</v>
      </c>
      <c r="P31" s="137">
        <f t="shared" si="3"/>
        <v>0</v>
      </c>
      <c r="Q31" s="199"/>
      <c r="R31" s="56"/>
    </row>
    <row r="32" spans="2:18" s="3" customFormat="1" ht="16.5" customHeight="1">
      <c r="B32" s="202"/>
      <c r="C32" s="63"/>
      <c r="D32" s="127" t="s">
        <v>33</v>
      </c>
      <c r="E32" s="128" t="s">
        <v>40</v>
      </c>
      <c r="F32" s="129" t="s">
        <v>79</v>
      </c>
      <c r="G32" s="130" t="s">
        <v>28</v>
      </c>
      <c r="H32" s="131"/>
      <c r="I32" s="132">
        <v>3.1</v>
      </c>
      <c r="J32" s="133">
        <f t="shared" si="0"/>
        <v>0</v>
      </c>
      <c r="K32" s="133">
        <v>45556.786000000007</v>
      </c>
      <c r="L32" s="133">
        <f t="shared" si="1"/>
        <v>0</v>
      </c>
      <c r="M32" s="134">
        <v>4697</v>
      </c>
      <c r="N32" s="135">
        <f t="shared" si="2"/>
        <v>0</v>
      </c>
      <c r="O32" s="192">
        <v>0</v>
      </c>
      <c r="P32" s="137">
        <f t="shared" si="3"/>
        <v>0</v>
      </c>
      <c r="Q32" s="199"/>
      <c r="R32" s="56"/>
    </row>
    <row r="33" spans="1:256" s="3" customFormat="1" ht="16.5" customHeight="1">
      <c r="B33" s="202"/>
      <c r="C33" s="63"/>
      <c r="D33" s="127" t="s">
        <v>33</v>
      </c>
      <c r="E33" s="128" t="s">
        <v>41</v>
      </c>
      <c r="F33" s="129" t="s">
        <v>80</v>
      </c>
      <c r="G33" s="130" t="s">
        <v>28</v>
      </c>
      <c r="H33" s="131">
        <v>4</v>
      </c>
      <c r="I33" s="132">
        <v>4.3</v>
      </c>
      <c r="J33" s="133">
        <f t="shared" si="0"/>
        <v>17.2</v>
      </c>
      <c r="K33" s="133">
        <v>62122.89</v>
      </c>
      <c r="L33" s="133">
        <f t="shared" si="1"/>
        <v>248491.56</v>
      </c>
      <c r="M33" s="134">
        <v>15673</v>
      </c>
      <c r="N33" s="135">
        <f t="shared" si="2"/>
        <v>62692</v>
      </c>
      <c r="O33" s="192">
        <v>0</v>
      </c>
      <c r="P33" s="137">
        <f t="shared" si="3"/>
        <v>62692</v>
      </c>
      <c r="Q33" s="199"/>
      <c r="R33" s="56"/>
    </row>
    <row r="34" spans="1:256" s="3" customFormat="1" ht="16.5" customHeight="1">
      <c r="B34" s="202"/>
      <c r="C34" s="63"/>
      <c r="D34" s="127" t="s">
        <v>33</v>
      </c>
      <c r="E34" s="128" t="s">
        <v>31</v>
      </c>
      <c r="F34" s="129" t="s">
        <v>109</v>
      </c>
      <c r="G34" s="130" t="s">
        <v>28</v>
      </c>
      <c r="H34" s="131"/>
      <c r="I34" s="132">
        <v>3.6</v>
      </c>
      <c r="J34" s="133">
        <f t="shared" si="0"/>
        <v>0</v>
      </c>
      <c r="K34" s="133">
        <v>53839.838000000003</v>
      </c>
      <c r="L34" s="133">
        <f t="shared" si="1"/>
        <v>0</v>
      </c>
      <c r="M34" s="134">
        <v>4697</v>
      </c>
      <c r="N34" s="135">
        <f t="shared" si="2"/>
        <v>0</v>
      </c>
      <c r="O34" s="192">
        <v>0</v>
      </c>
      <c r="P34" s="137">
        <f t="shared" si="3"/>
        <v>0</v>
      </c>
      <c r="Q34" s="199"/>
      <c r="R34" s="56"/>
    </row>
    <row r="35" spans="1:256" s="3" customFormat="1" ht="16.5" customHeight="1">
      <c r="B35" s="202"/>
      <c r="C35" s="63"/>
      <c r="D35" s="127" t="s">
        <v>33</v>
      </c>
      <c r="E35" s="128" t="s">
        <v>32</v>
      </c>
      <c r="F35" s="129" t="s">
        <v>110</v>
      </c>
      <c r="G35" s="130" t="s">
        <v>28</v>
      </c>
      <c r="H35" s="131"/>
      <c r="I35" s="132">
        <v>2.2999999999999998</v>
      </c>
      <c r="J35" s="133">
        <f t="shared" si="0"/>
        <v>0</v>
      </c>
      <c r="K35" s="133">
        <v>28990.682000000001</v>
      </c>
      <c r="L35" s="133">
        <f t="shared" si="1"/>
        <v>0</v>
      </c>
      <c r="M35" s="134">
        <v>8054</v>
      </c>
      <c r="N35" s="135">
        <f t="shared" si="2"/>
        <v>0</v>
      </c>
      <c r="O35" s="192">
        <v>0</v>
      </c>
      <c r="P35" s="137">
        <f t="shared" si="3"/>
        <v>0</v>
      </c>
      <c r="Q35" s="199"/>
      <c r="R35" s="56"/>
    </row>
    <row r="36" spans="1:256" s="3" customFormat="1" ht="16.5" customHeight="1">
      <c r="B36" s="202"/>
      <c r="C36" s="63"/>
      <c r="D36" s="127" t="s">
        <v>33</v>
      </c>
      <c r="E36" s="128" t="s">
        <v>111</v>
      </c>
      <c r="F36" s="129" t="s">
        <v>82</v>
      </c>
      <c r="G36" s="130" t="s">
        <v>28</v>
      </c>
      <c r="H36" s="131"/>
      <c r="I36" s="132">
        <v>2.6</v>
      </c>
      <c r="J36" s="133">
        <f t="shared" si="0"/>
        <v>0</v>
      </c>
      <c r="K36" s="133">
        <v>37273.734000000004</v>
      </c>
      <c r="L36" s="133">
        <f t="shared" si="1"/>
        <v>0</v>
      </c>
      <c r="M36" s="134">
        <v>4030</v>
      </c>
      <c r="N36" s="135">
        <f t="shared" si="2"/>
        <v>0</v>
      </c>
      <c r="O36" s="192">
        <v>0</v>
      </c>
      <c r="P36" s="137">
        <f t="shared" si="3"/>
        <v>0</v>
      </c>
      <c r="Q36" s="199"/>
      <c r="R36" s="56"/>
    </row>
    <row r="37" spans="1:256" s="3" customFormat="1" ht="16.5" hidden="1" customHeight="1">
      <c r="B37" s="202"/>
      <c r="C37" s="63"/>
      <c r="D37" s="127" t="s">
        <v>25</v>
      </c>
      <c r="E37" s="128" t="s">
        <v>26</v>
      </c>
      <c r="F37" s="129" t="s">
        <v>27</v>
      </c>
      <c r="G37" s="130" t="s">
        <v>28</v>
      </c>
      <c r="H37" s="131"/>
      <c r="I37" s="132">
        <v>1.4</v>
      </c>
      <c r="J37" s="133">
        <f t="shared" si="0"/>
        <v>0</v>
      </c>
      <c r="K37" s="133">
        <v>16566.104000000003</v>
      </c>
      <c r="L37" s="133">
        <f t="shared" si="1"/>
        <v>0</v>
      </c>
      <c r="M37" s="134">
        <v>3207</v>
      </c>
      <c r="N37" s="135">
        <f t="shared" si="2"/>
        <v>0</v>
      </c>
      <c r="O37" s="192">
        <v>0</v>
      </c>
      <c r="P37" s="137">
        <f t="shared" si="3"/>
        <v>0</v>
      </c>
      <c r="Q37" s="199"/>
      <c r="R37" s="56"/>
    </row>
    <row r="38" spans="1:256" s="3" customFormat="1" ht="16.5" customHeight="1">
      <c r="B38" s="202"/>
      <c r="C38" s="63"/>
      <c r="D38" s="127" t="s">
        <v>25</v>
      </c>
      <c r="E38" s="128" t="s">
        <v>112</v>
      </c>
      <c r="F38" s="129" t="s">
        <v>42</v>
      </c>
      <c r="G38" s="130" t="s">
        <v>28</v>
      </c>
      <c r="H38" s="131"/>
      <c r="I38" s="132">
        <v>2.7</v>
      </c>
      <c r="J38" s="133">
        <f t="shared" si="0"/>
        <v>0</v>
      </c>
      <c r="K38" s="133">
        <v>37273.734000000004</v>
      </c>
      <c r="L38" s="133">
        <f t="shared" si="1"/>
        <v>0</v>
      </c>
      <c r="M38" s="134">
        <v>6401</v>
      </c>
      <c r="N38" s="135">
        <f t="shared" si="2"/>
        <v>0</v>
      </c>
      <c r="O38" s="136">
        <v>0</v>
      </c>
      <c r="P38" s="137">
        <f t="shared" si="3"/>
        <v>0</v>
      </c>
      <c r="Q38" s="199"/>
      <c r="R38" s="56"/>
    </row>
    <row r="39" spans="1:256" s="3" customFormat="1" ht="16.5" customHeight="1">
      <c r="B39" s="202"/>
      <c r="C39" s="63"/>
      <c r="D39" s="127" t="s">
        <v>25</v>
      </c>
      <c r="E39" s="128" t="s">
        <v>63</v>
      </c>
      <c r="F39" s="129" t="s">
        <v>43</v>
      </c>
      <c r="G39" s="130" t="s">
        <v>28</v>
      </c>
      <c r="H39" s="131"/>
      <c r="I39" s="132">
        <v>3.2</v>
      </c>
      <c r="J39" s="133">
        <f t="shared" si="0"/>
        <v>0</v>
      </c>
      <c r="K39" s="133">
        <v>45556.786000000007</v>
      </c>
      <c r="L39" s="133">
        <f t="shared" si="1"/>
        <v>0</v>
      </c>
      <c r="M39" s="134">
        <v>8862</v>
      </c>
      <c r="N39" s="135">
        <f t="shared" si="2"/>
        <v>0</v>
      </c>
      <c r="O39" s="136">
        <v>0</v>
      </c>
      <c r="P39" s="137">
        <f t="shared" si="3"/>
        <v>0</v>
      </c>
      <c r="Q39" s="199"/>
      <c r="R39" s="56"/>
    </row>
    <row r="40" spans="1:256" s="3" customFormat="1" ht="16.5" customHeight="1">
      <c r="B40" s="202"/>
      <c r="C40" s="63"/>
      <c r="D40" s="127" t="s">
        <v>25</v>
      </c>
      <c r="E40" s="128" t="s">
        <v>23</v>
      </c>
      <c r="F40" s="129" t="s">
        <v>113</v>
      </c>
      <c r="G40" s="130" t="s">
        <v>28</v>
      </c>
      <c r="H40" s="131"/>
      <c r="I40" s="132">
        <v>3.7</v>
      </c>
      <c r="J40" s="133">
        <f t="shared" si="0"/>
        <v>0</v>
      </c>
      <c r="K40" s="133">
        <v>53839.838000000003</v>
      </c>
      <c r="L40" s="133">
        <f t="shared" si="1"/>
        <v>0</v>
      </c>
      <c r="M40" s="134">
        <v>18053</v>
      </c>
      <c r="N40" s="135">
        <f t="shared" si="2"/>
        <v>0</v>
      </c>
      <c r="O40" s="136">
        <v>0</v>
      </c>
      <c r="P40" s="137">
        <f t="shared" si="3"/>
        <v>0</v>
      </c>
      <c r="Q40" s="199"/>
      <c r="R40" s="56"/>
    </row>
    <row r="41" spans="1:256" s="3" customFormat="1" ht="16.5" customHeight="1">
      <c r="B41" s="202"/>
      <c r="C41" s="63"/>
      <c r="D41" s="127" t="s">
        <v>25</v>
      </c>
      <c r="E41" s="128" t="s">
        <v>41</v>
      </c>
      <c r="F41" s="129" t="s">
        <v>44</v>
      </c>
      <c r="G41" s="130" t="s">
        <v>28</v>
      </c>
      <c r="H41" s="131">
        <v>4</v>
      </c>
      <c r="I41" s="132">
        <v>6</v>
      </c>
      <c r="J41" s="133">
        <f t="shared" si="0"/>
        <v>24</v>
      </c>
      <c r="K41" s="133">
        <v>86972.046000000002</v>
      </c>
      <c r="L41" s="133">
        <f t="shared" si="1"/>
        <v>347888.18400000001</v>
      </c>
      <c r="M41" s="134">
        <v>16579</v>
      </c>
      <c r="N41" s="135">
        <f t="shared" si="2"/>
        <v>66316</v>
      </c>
      <c r="O41" s="136">
        <v>0</v>
      </c>
      <c r="P41" s="137">
        <f t="shared" si="3"/>
        <v>66316</v>
      </c>
      <c r="Q41" s="199"/>
      <c r="R41" s="56"/>
    </row>
    <row r="42" spans="1:256" s="3" customFormat="1" ht="16.5" customHeight="1">
      <c r="B42" s="202"/>
      <c r="C42" s="63"/>
      <c r="D42" s="127" t="s">
        <v>25</v>
      </c>
      <c r="E42" s="128" t="s">
        <v>53</v>
      </c>
      <c r="F42" s="129" t="s">
        <v>45</v>
      </c>
      <c r="G42" s="130" t="s">
        <v>28</v>
      </c>
      <c r="H42" s="131"/>
      <c r="I42" s="132">
        <v>3.7</v>
      </c>
      <c r="J42" s="133">
        <f t="shared" si="0"/>
        <v>0</v>
      </c>
      <c r="K42" s="133">
        <v>53839.838000000003</v>
      </c>
      <c r="L42" s="133">
        <f t="shared" si="1"/>
        <v>0</v>
      </c>
      <c r="M42" s="134">
        <v>8839</v>
      </c>
      <c r="N42" s="135">
        <f t="shared" si="2"/>
        <v>0</v>
      </c>
      <c r="O42" s="136">
        <v>0</v>
      </c>
      <c r="P42" s="137">
        <f t="shared" si="3"/>
        <v>0</v>
      </c>
      <c r="Q42" s="43"/>
      <c r="R42" s="63"/>
    </row>
    <row r="43" spans="1:256" s="3" customFormat="1" ht="16.5" customHeight="1">
      <c r="B43" s="202"/>
      <c r="C43" s="63"/>
      <c r="D43" s="106" t="s">
        <v>25</v>
      </c>
      <c r="E43" s="107" t="s">
        <v>111</v>
      </c>
      <c r="F43" s="108" t="s">
        <v>46</v>
      </c>
      <c r="G43" s="109" t="s">
        <v>28</v>
      </c>
      <c r="H43" s="110"/>
      <c r="I43" s="111">
        <v>2.6</v>
      </c>
      <c r="J43" s="112">
        <f t="shared" si="0"/>
        <v>0</v>
      </c>
      <c r="K43" s="112">
        <v>37273.734000000004</v>
      </c>
      <c r="L43" s="112">
        <f t="shared" si="1"/>
        <v>0</v>
      </c>
      <c r="M43" s="113">
        <v>4030</v>
      </c>
      <c r="N43" s="114">
        <f t="shared" si="2"/>
        <v>0</v>
      </c>
      <c r="O43" s="115">
        <v>0</v>
      </c>
      <c r="P43" s="116">
        <f t="shared" si="3"/>
        <v>0</v>
      </c>
      <c r="Q43" s="200"/>
      <c r="R43" s="56"/>
    </row>
    <row r="44" spans="1:256" s="149" customFormat="1" ht="5.25" customHeight="1">
      <c r="A44" s="125"/>
      <c r="B44" s="139"/>
      <c r="C44" s="63"/>
      <c r="D44" s="140"/>
      <c r="E44" s="140"/>
      <c r="F44" s="141"/>
      <c r="G44" s="142"/>
      <c r="H44" s="143"/>
      <c r="I44" s="144"/>
      <c r="J44" s="145"/>
      <c r="K44" s="145"/>
      <c r="L44" s="145"/>
      <c r="M44" s="146"/>
      <c r="N44" s="147"/>
      <c r="O44" s="148"/>
      <c r="P44" s="147"/>
      <c r="Q44" s="200"/>
      <c r="R44" s="63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  <c r="IR44" s="125"/>
      <c r="IS44" s="125"/>
      <c r="IT44" s="125"/>
      <c r="IU44" s="125"/>
      <c r="IV44" s="125"/>
    </row>
    <row r="45" spans="1:256" s="3" customFormat="1" ht="16.5" customHeight="1">
      <c r="B45" s="202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103</v>
      </c>
      <c r="H45" s="99"/>
      <c r="I45" s="100">
        <v>1.7</v>
      </c>
      <c r="J45" s="101">
        <f t="shared" ref="J45:J74" si="4">I45*H45</f>
        <v>0</v>
      </c>
      <c r="K45" s="101">
        <v>24849.155999999999</v>
      </c>
      <c r="L45" s="101">
        <f>H45*K45</f>
        <v>0</v>
      </c>
      <c r="M45" s="102">
        <v>6107.92</v>
      </c>
      <c r="N45" s="103">
        <f t="shared" ref="N45:N74" si="5">M45*H45</f>
        <v>0</v>
      </c>
      <c r="O45" s="104">
        <v>0</v>
      </c>
      <c r="P45" s="105">
        <f t="shared" ref="P45:P74" si="6">N45-N45*O45</f>
        <v>0</v>
      </c>
      <c r="Q45" s="200"/>
      <c r="R45" s="56"/>
    </row>
    <row r="46" spans="1:256" s="3" customFormat="1" ht="16.5" customHeight="1">
      <c r="B46" s="202"/>
      <c r="C46" s="63"/>
      <c r="D46" s="127" t="s">
        <v>18</v>
      </c>
      <c r="E46" s="128" t="s">
        <v>54</v>
      </c>
      <c r="F46" s="129" t="s">
        <v>65</v>
      </c>
      <c r="G46" s="130" t="s">
        <v>28</v>
      </c>
      <c r="H46" s="131"/>
      <c r="I46" s="132">
        <v>2.5</v>
      </c>
      <c r="J46" s="133">
        <f t="shared" si="4"/>
        <v>0</v>
      </c>
      <c r="K46" s="133">
        <v>37273.734000000004</v>
      </c>
      <c r="L46" s="133">
        <f t="shared" ref="L46:L74" si="7">H46*K46</f>
        <v>0</v>
      </c>
      <c r="M46" s="134">
        <v>6107.92</v>
      </c>
      <c r="N46" s="135">
        <f t="shared" si="5"/>
        <v>0</v>
      </c>
      <c r="O46" s="136">
        <v>0</v>
      </c>
      <c r="P46" s="137">
        <f t="shared" si="6"/>
        <v>0</v>
      </c>
      <c r="Q46" s="200"/>
      <c r="R46" s="56"/>
    </row>
    <row r="47" spans="1:256" s="3" customFormat="1" ht="16.5" customHeight="1">
      <c r="B47" s="202"/>
      <c r="C47" s="63"/>
      <c r="D47" s="127" t="s">
        <v>18</v>
      </c>
      <c r="E47" s="128" t="s">
        <v>26</v>
      </c>
      <c r="F47" s="129" t="s">
        <v>66</v>
      </c>
      <c r="G47" s="130" t="s">
        <v>28</v>
      </c>
      <c r="H47" s="131"/>
      <c r="I47" s="132">
        <v>2.7</v>
      </c>
      <c r="J47" s="133">
        <f t="shared" si="4"/>
        <v>0</v>
      </c>
      <c r="K47" s="133">
        <v>37273.734000000004</v>
      </c>
      <c r="L47" s="133">
        <f t="shared" si="7"/>
        <v>0</v>
      </c>
      <c r="M47" s="134">
        <v>6107.92</v>
      </c>
      <c r="N47" s="135">
        <f t="shared" si="5"/>
        <v>0</v>
      </c>
      <c r="O47" s="136">
        <v>0</v>
      </c>
      <c r="P47" s="137">
        <f t="shared" si="6"/>
        <v>0</v>
      </c>
      <c r="Q47" s="200"/>
      <c r="R47" s="56"/>
    </row>
    <row r="48" spans="1:256" s="3" customFormat="1" ht="16.5" customHeight="1">
      <c r="B48" s="202"/>
      <c r="C48" s="63"/>
      <c r="D48" s="127" t="s">
        <v>18</v>
      </c>
      <c r="E48" s="128" t="s">
        <v>21</v>
      </c>
      <c r="F48" s="129" t="s">
        <v>67</v>
      </c>
      <c r="G48" s="130" t="s">
        <v>28</v>
      </c>
      <c r="H48" s="131"/>
      <c r="I48" s="132">
        <v>4.0999999999999996</v>
      </c>
      <c r="J48" s="133">
        <f t="shared" si="4"/>
        <v>0</v>
      </c>
      <c r="K48" s="133">
        <v>62122.89</v>
      </c>
      <c r="L48" s="133">
        <f t="shared" si="7"/>
        <v>0</v>
      </c>
      <c r="M48" s="134">
        <v>6107.92</v>
      </c>
      <c r="N48" s="135">
        <f t="shared" si="5"/>
        <v>0</v>
      </c>
      <c r="O48" s="136">
        <v>0</v>
      </c>
      <c r="P48" s="137">
        <f t="shared" si="6"/>
        <v>0</v>
      </c>
      <c r="Q48" s="200"/>
      <c r="R48" s="56"/>
    </row>
    <row r="49" spans="2:18" s="3" customFormat="1" ht="16.5" customHeight="1">
      <c r="B49" s="202"/>
      <c r="C49" s="63"/>
      <c r="D49" s="127" t="s">
        <v>18</v>
      </c>
      <c r="E49" s="128" t="s">
        <v>57</v>
      </c>
      <c r="F49" s="129" t="s">
        <v>104</v>
      </c>
      <c r="G49" s="130" t="s">
        <v>28</v>
      </c>
      <c r="H49" s="131"/>
      <c r="I49" s="132">
        <v>2.8</v>
      </c>
      <c r="J49" s="133">
        <f t="shared" si="4"/>
        <v>0</v>
      </c>
      <c r="K49" s="133">
        <v>37273.734000000004</v>
      </c>
      <c r="L49" s="133">
        <f t="shared" si="7"/>
        <v>0</v>
      </c>
      <c r="M49" s="134">
        <v>6107.92</v>
      </c>
      <c r="N49" s="135">
        <f t="shared" si="5"/>
        <v>0</v>
      </c>
      <c r="O49" s="136">
        <v>0</v>
      </c>
      <c r="P49" s="137">
        <f t="shared" si="6"/>
        <v>0</v>
      </c>
      <c r="Q49" s="200"/>
      <c r="R49" s="56"/>
    </row>
    <row r="50" spans="2:18" s="3" customFormat="1" ht="16.5" customHeight="1">
      <c r="B50" s="202"/>
      <c r="C50" s="63"/>
      <c r="D50" s="127" t="s">
        <v>18</v>
      </c>
      <c r="E50" s="128" t="s">
        <v>58</v>
      </c>
      <c r="F50" s="129" t="s">
        <v>69</v>
      </c>
      <c r="G50" s="130" t="s">
        <v>28</v>
      </c>
      <c r="H50" s="131"/>
      <c r="I50" s="132">
        <v>3.3</v>
      </c>
      <c r="J50" s="133">
        <f t="shared" si="4"/>
        <v>0</v>
      </c>
      <c r="K50" s="133">
        <v>49698.311999999998</v>
      </c>
      <c r="L50" s="133">
        <f t="shared" si="7"/>
        <v>0</v>
      </c>
      <c r="M50" s="134">
        <v>6107.92</v>
      </c>
      <c r="N50" s="135">
        <f t="shared" si="5"/>
        <v>0</v>
      </c>
      <c r="O50" s="136">
        <v>0</v>
      </c>
      <c r="P50" s="137">
        <f t="shared" si="6"/>
        <v>0</v>
      </c>
      <c r="Q50" s="200"/>
      <c r="R50" s="56"/>
    </row>
    <row r="51" spans="2:18" s="3" customFormat="1" ht="16.5" customHeight="1">
      <c r="B51" s="202"/>
      <c r="C51" s="63"/>
      <c r="D51" s="127" t="s">
        <v>18</v>
      </c>
      <c r="E51" s="128" t="s">
        <v>23</v>
      </c>
      <c r="F51" s="129" t="s">
        <v>70</v>
      </c>
      <c r="G51" s="130" t="s">
        <v>28</v>
      </c>
      <c r="H51" s="131"/>
      <c r="I51" s="132">
        <v>5.4</v>
      </c>
      <c r="J51" s="133">
        <f t="shared" si="4"/>
        <v>0</v>
      </c>
      <c r="K51" s="133">
        <v>82830.52</v>
      </c>
      <c r="L51" s="133">
        <f t="shared" si="7"/>
        <v>0</v>
      </c>
      <c r="M51" s="134">
        <v>6107.92</v>
      </c>
      <c r="N51" s="135">
        <f t="shared" si="5"/>
        <v>0</v>
      </c>
      <c r="O51" s="136">
        <v>0</v>
      </c>
      <c r="P51" s="137">
        <f t="shared" si="6"/>
        <v>0</v>
      </c>
      <c r="Q51" s="200"/>
      <c r="R51" s="56"/>
    </row>
    <row r="52" spans="2:18" s="3" customFormat="1" ht="16.5" customHeight="1">
      <c r="B52" s="202"/>
      <c r="C52" s="63"/>
      <c r="D52" s="127" t="s">
        <v>18</v>
      </c>
      <c r="E52" s="128" t="s">
        <v>29</v>
      </c>
      <c r="F52" s="129" t="s">
        <v>30</v>
      </c>
      <c r="G52" s="130" t="s">
        <v>28</v>
      </c>
      <c r="H52" s="131"/>
      <c r="I52" s="132">
        <v>5.42</v>
      </c>
      <c r="J52" s="133">
        <f t="shared" si="4"/>
        <v>0</v>
      </c>
      <c r="K52" s="133">
        <v>78688.994000000006</v>
      </c>
      <c r="L52" s="133">
        <f t="shared" si="7"/>
        <v>0</v>
      </c>
      <c r="M52" s="134">
        <v>6107.92</v>
      </c>
      <c r="N52" s="135">
        <f t="shared" si="5"/>
        <v>0</v>
      </c>
      <c r="O52" s="136">
        <v>0</v>
      </c>
      <c r="P52" s="137">
        <f t="shared" si="6"/>
        <v>0</v>
      </c>
      <c r="Q52" s="200"/>
      <c r="R52" s="56"/>
    </row>
    <row r="53" spans="2:18" s="3" customFormat="1" ht="16.5" customHeight="1">
      <c r="B53" s="202"/>
      <c r="C53" s="63"/>
      <c r="D53" s="127" t="s">
        <v>18</v>
      </c>
      <c r="E53" s="128" t="s">
        <v>41</v>
      </c>
      <c r="F53" s="129" t="s">
        <v>71</v>
      </c>
      <c r="G53" s="130" t="s">
        <v>28</v>
      </c>
      <c r="H53" s="131"/>
      <c r="I53" s="132">
        <v>6</v>
      </c>
      <c r="J53" s="133">
        <f t="shared" si="4"/>
        <v>0</v>
      </c>
      <c r="K53" s="133">
        <v>86972.046000000002</v>
      </c>
      <c r="L53" s="133">
        <f t="shared" si="7"/>
        <v>0</v>
      </c>
      <c r="M53" s="134">
        <v>6107.92</v>
      </c>
      <c r="N53" s="135">
        <f t="shared" si="5"/>
        <v>0</v>
      </c>
      <c r="O53" s="136">
        <v>0</v>
      </c>
      <c r="P53" s="137">
        <f t="shared" si="6"/>
        <v>0</v>
      </c>
      <c r="Q53" s="200"/>
      <c r="R53" s="56"/>
    </row>
    <row r="54" spans="2:18" s="3" customFormat="1" ht="16.5" customHeight="1">
      <c r="B54" s="202"/>
      <c r="C54" s="63"/>
      <c r="D54" s="127" t="s">
        <v>18</v>
      </c>
      <c r="E54" s="128" t="s">
        <v>31</v>
      </c>
      <c r="F54" s="129" t="s">
        <v>101</v>
      </c>
      <c r="G54" s="130" t="s">
        <v>28</v>
      </c>
      <c r="H54" s="131"/>
      <c r="I54" s="132">
        <v>3.9</v>
      </c>
      <c r="J54" s="133">
        <f t="shared" si="4"/>
        <v>0</v>
      </c>
      <c r="K54" s="133">
        <v>49698.311999999998</v>
      </c>
      <c r="L54" s="133">
        <f t="shared" si="7"/>
        <v>0</v>
      </c>
      <c r="M54" s="134">
        <v>6107.92</v>
      </c>
      <c r="N54" s="135">
        <f t="shared" si="5"/>
        <v>0</v>
      </c>
      <c r="O54" s="136">
        <v>0</v>
      </c>
      <c r="P54" s="137">
        <f t="shared" si="6"/>
        <v>0</v>
      </c>
      <c r="Q54" s="200"/>
      <c r="R54" s="56"/>
    </row>
    <row r="55" spans="2:18" s="3" customFormat="1" ht="16.5" customHeight="1">
      <c r="B55" s="202"/>
      <c r="C55" s="63"/>
      <c r="D55" s="127" t="s">
        <v>18</v>
      </c>
      <c r="E55" s="128" t="s">
        <v>52</v>
      </c>
      <c r="F55" s="129" t="s">
        <v>105</v>
      </c>
      <c r="G55" s="130" t="s">
        <v>28</v>
      </c>
      <c r="H55" s="131"/>
      <c r="I55" s="132">
        <v>3.8</v>
      </c>
      <c r="J55" s="133">
        <f t="shared" si="4"/>
        <v>0</v>
      </c>
      <c r="K55" s="133">
        <v>49698.311999999998</v>
      </c>
      <c r="L55" s="133">
        <f t="shared" si="7"/>
        <v>0</v>
      </c>
      <c r="M55" s="134">
        <v>6107.92</v>
      </c>
      <c r="N55" s="135">
        <f t="shared" si="5"/>
        <v>0</v>
      </c>
      <c r="O55" s="136">
        <v>0</v>
      </c>
      <c r="P55" s="137">
        <f t="shared" si="6"/>
        <v>0</v>
      </c>
      <c r="Q55" s="200"/>
      <c r="R55" s="56"/>
    </row>
    <row r="56" spans="2:18" s="3" customFormat="1" ht="16.5" customHeight="1">
      <c r="B56" s="202"/>
      <c r="C56" s="63"/>
      <c r="D56" s="127" t="s">
        <v>88</v>
      </c>
      <c r="E56" s="128" t="s">
        <v>106</v>
      </c>
      <c r="F56" s="129" t="s">
        <v>107</v>
      </c>
      <c r="G56" s="130" t="s">
        <v>28</v>
      </c>
      <c r="H56" s="131"/>
      <c r="I56" s="132">
        <v>5.4</v>
      </c>
      <c r="J56" s="133">
        <f t="shared" si="4"/>
        <v>0</v>
      </c>
      <c r="K56" s="133">
        <v>82830.52</v>
      </c>
      <c r="L56" s="133">
        <f t="shared" si="7"/>
        <v>0</v>
      </c>
      <c r="M56" s="134">
        <v>6107.92</v>
      </c>
      <c r="N56" s="135">
        <f t="shared" si="5"/>
        <v>0</v>
      </c>
      <c r="O56" s="136">
        <v>0</v>
      </c>
      <c r="P56" s="137">
        <f t="shared" si="6"/>
        <v>0</v>
      </c>
      <c r="Q56" s="200"/>
      <c r="R56" s="56"/>
    </row>
    <row r="57" spans="2:18" s="3" customFormat="1" ht="16.5" customHeight="1">
      <c r="B57" s="202"/>
      <c r="C57" s="63"/>
      <c r="D57" s="127" t="s">
        <v>18</v>
      </c>
      <c r="E57" s="128" t="s">
        <v>59</v>
      </c>
      <c r="F57" s="129" t="s">
        <v>74</v>
      </c>
      <c r="G57" s="130" t="s">
        <v>28</v>
      </c>
      <c r="H57" s="131"/>
      <c r="I57" s="132">
        <v>2.6</v>
      </c>
      <c r="J57" s="133">
        <f t="shared" si="4"/>
        <v>0</v>
      </c>
      <c r="K57" s="133">
        <v>41415.26</v>
      </c>
      <c r="L57" s="133">
        <f t="shared" si="7"/>
        <v>0</v>
      </c>
      <c r="M57" s="134">
        <v>6107.92</v>
      </c>
      <c r="N57" s="135">
        <f t="shared" si="5"/>
        <v>0</v>
      </c>
      <c r="O57" s="136">
        <v>0</v>
      </c>
      <c r="P57" s="137">
        <f t="shared" si="6"/>
        <v>0</v>
      </c>
      <c r="Q57" s="200"/>
      <c r="R57" s="56"/>
    </row>
    <row r="58" spans="2:18" s="3" customFormat="1" ht="18" customHeight="1">
      <c r="B58" s="202"/>
      <c r="C58" s="63"/>
      <c r="D58" s="127" t="s">
        <v>60</v>
      </c>
      <c r="E58" s="128" t="s">
        <v>61</v>
      </c>
      <c r="F58" s="129" t="s">
        <v>108</v>
      </c>
      <c r="G58" s="130" t="s">
        <v>28</v>
      </c>
      <c r="H58" s="131"/>
      <c r="I58" s="132">
        <v>3.6</v>
      </c>
      <c r="J58" s="133">
        <f t="shared" si="4"/>
        <v>0</v>
      </c>
      <c r="K58" s="133">
        <v>53839.838000000003</v>
      </c>
      <c r="L58" s="133">
        <f t="shared" si="7"/>
        <v>0</v>
      </c>
      <c r="M58" s="134">
        <v>6107.92</v>
      </c>
      <c r="N58" s="135">
        <f t="shared" si="5"/>
        <v>0</v>
      </c>
      <c r="O58" s="136">
        <v>0</v>
      </c>
      <c r="P58" s="137">
        <f t="shared" si="6"/>
        <v>0</v>
      </c>
      <c r="Q58" s="200"/>
      <c r="R58" s="56"/>
    </row>
    <row r="59" spans="2:18" s="3" customFormat="1" ht="16.5" customHeight="1">
      <c r="B59" s="202"/>
      <c r="C59" s="63"/>
      <c r="D59" s="127" t="s">
        <v>33</v>
      </c>
      <c r="E59" s="128" t="s">
        <v>34</v>
      </c>
      <c r="F59" s="129" t="s">
        <v>76</v>
      </c>
      <c r="G59" s="130" t="s">
        <v>28</v>
      </c>
      <c r="H59" s="131"/>
      <c r="I59" s="132">
        <v>0.4</v>
      </c>
      <c r="J59" s="133">
        <f t="shared" si="4"/>
        <v>0</v>
      </c>
      <c r="K59" s="133">
        <v>4141.5260000000007</v>
      </c>
      <c r="L59" s="133">
        <f t="shared" si="7"/>
        <v>0</v>
      </c>
      <c r="M59" s="134">
        <v>6107.92</v>
      </c>
      <c r="N59" s="135">
        <f t="shared" si="5"/>
        <v>0</v>
      </c>
      <c r="O59" s="136">
        <v>0</v>
      </c>
      <c r="P59" s="137">
        <f t="shared" si="6"/>
        <v>0</v>
      </c>
      <c r="Q59" s="200"/>
      <c r="R59" s="56"/>
    </row>
    <row r="60" spans="2:18" s="3" customFormat="1" ht="18" customHeight="1">
      <c r="B60" s="202"/>
      <c r="C60" s="63"/>
      <c r="D60" s="127" t="s">
        <v>33</v>
      </c>
      <c r="E60" s="128" t="s">
        <v>35</v>
      </c>
      <c r="F60" s="129" t="s">
        <v>77</v>
      </c>
      <c r="G60" s="130" t="s">
        <v>28</v>
      </c>
      <c r="H60" s="131"/>
      <c r="I60" s="132">
        <v>2.8</v>
      </c>
      <c r="J60" s="133">
        <f t="shared" si="4"/>
        <v>0</v>
      </c>
      <c r="K60" s="133">
        <v>33132.208000000006</v>
      </c>
      <c r="L60" s="133">
        <f t="shared" si="7"/>
        <v>0</v>
      </c>
      <c r="M60" s="134">
        <v>6107.92</v>
      </c>
      <c r="N60" s="135">
        <f t="shared" si="5"/>
        <v>0</v>
      </c>
      <c r="O60" s="136">
        <v>0</v>
      </c>
      <c r="P60" s="137">
        <f t="shared" si="6"/>
        <v>0</v>
      </c>
      <c r="Q60" s="200"/>
      <c r="R60" s="56"/>
    </row>
    <row r="61" spans="2:18" s="3" customFormat="1" ht="18" customHeight="1">
      <c r="B61" s="202"/>
      <c r="C61" s="63"/>
      <c r="D61" s="127" t="s">
        <v>33</v>
      </c>
      <c r="E61" s="128" t="s">
        <v>36</v>
      </c>
      <c r="F61" s="129" t="s">
        <v>78</v>
      </c>
      <c r="G61" s="130" t="s">
        <v>28</v>
      </c>
      <c r="H61" s="131"/>
      <c r="I61" s="132">
        <v>3.8</v>
      </c>
      <c r="J61" s="133">
        <f t="shared" si="4"/>
        <v>0</v>
      </c>
      <c r="K61" s="133">
        <v>62122.89</v>
      </c>
      <c r="L61" s="133">
        <f t="shared" si="7"/>
        <v>0</v>
      </c>
      <c r="M61" s="134">
        <v>6107.92</v>
      </c>
      <c r="N61" s="135">
        <f t="shared" si="5"/>
        <v>0</v>
      </c>
      <c r="O61" s="136">
        <v>0</v>
      </c>
      <c r="P61" s="137">
        <f t="shared" si="6"/>
        <v>0</v>
      </c>
      <c r="Q61" s="200"/>
      <c r="R61" s="56"/>
    </row>
    <row r="62" spans="2:18" s="3" customFormat="1" ht="16.5" customHeight="1">
      <c r="B62" s="202"/>
      <c r="C62" s="63"/>
      <c r="D62" s="127" t="s">
        <v>33</v>
      </c>
      <c r="E62" s="128" t="s">
        <v>38</v>
      </c>
      <c r="F62" s="129" t="s">
        <v>39</v>
      </c>
      <c r="G62" s="130" t="s">
        <v>28</v>
      </c>
      <c r="H62" s="131"/>
      <c r="I62" s="132">
        <v>2.2999999999999998</v>
      </c>
      <c r="J62" s="133">
        <f t="shared" si="4"/>
        <v>0</v>
      </c>
      <c r="K62" s="133">
        <v>33132.208000000006</v>
      </c>
      <c r="L62" s="133">
        <f t="shared" si="7"/>
        <v>0</v>
      </c>
      <c r="M62" s="134">
        <v>6107.92</v>
      </c>
      <c r="N62" s="135">
        <f t="shared" si="5"/>
        <v>0</v>
      </c>
      <c r="O62" s="136">
        <v>0</v>
      </c>
      <c r="P62" s="137">
        <f t="shared" si="6"/>
        <v>0</v>
      </c>
      <c r="Q62" s="200"/>
      <c r="R62" s="56"/>
    </row>
    <row r="63" spans="2:18" s="3" customFormat="1" ht="16.5" customHeight="1">
      <c r="B63" s="202"/>
      <c r="C63" s="63"/>
      <c r="D63" s="127" t="s">
        <v>33</v>
      </c>
      <c r="E63" s="128" t="s">
        <v>40</v>
      </c>
      <c r="F63" s="129" t="s">
        <v>79</v>
      </c>
      <c r="G63" s="130" t="s">
        <v>28</v>
      </c>
      <c r="H63" s="131"/>
      <c r="I63" s="132">
        <v>3.1</v>
      </c>
      <c r="J63" s="133">
        <f t="shared" si="4"/>
        <v>0</v>
      </c>
      <c r="K63" s="133">
        <v>45556.786000000007</v>
      </c>
      <c r="L63" s="133">
        <f t="shared" si="7"/>
        <v>0</v>
      </c>
      <c r="M63" s="134">
        <v>6107.92</v>
      </c>
      <c r="N63" s="135">
        <f t="shared" si="5"/>
        <v>0</v>
      </c>
      <c r="O63" s="136">
        <v>0</v>
      </c>
      <c r="P63" s="137">
        <f t="shared" si="6"/>
        <v>0</v>
      </c>
      <c r="Q63" s="200"/>
      <c r="R63" s="56"/>
    </row>
    <row r="64" spans="2:18" s="3" customFormat="1" ht="16.5" customHeight="1">
      <c r="B64" s="202"/>
      <c r="C64" s="63"/>
      <c r="D64" s="127" t="s">
        <v>33</v>
      </c>
      <c r="E64" s="128" t="s">
        <v>41</v>
      </c>
      <c r="F64" s="129" t="s">
        <v>80</v>
      </c>
      <c r="G64" s="130" t="s">
        <v>28</v>
      </c>
      <c r="H64" s="131"/>
      <c r="I64" s="132">
        <v>4.3</v>
      </c>
      <c r="J64" s="133">
        <f t="shared" si="4"/>
        <v>0</v>
      </c>
      <c r="K64" s="133">
        <v>62122.89</v>
      </c>
      <c r="L64" s="133">
        <f t="shared" si="7"/>
        <v>0</v>
      </c>
      <c r="M64" s="134">
        <v>6107.92</v>
      </c>
      <c r="N64" s="135">
        <f t="shared" si="5"/>
        <v>0</v>
      </c>
      <c r="O64" s="136">
        <v>0</v>
      </c>
      <c r="P64" s="137">
        <f t="shared" si="6"/>
        <v>0</v>
      </c>
      <c r="Q64" s="200"/>
      <c r="R64" s="56"/>
    </row>
    <row r="65" spans="1:256" s="3" customFormat="1" ht="16.5" customHeight="1">
      <c r="B65" s="202"/>
      <c r="C65" s="63"/>
      <c r="D65" s="127" t="s">
        <v>33</v>
      </c>
      <c r="E65" s="128" t="s">
        <v>31</v>
      </c>
      <c r="F65" s="129" t="s">
        <v>109</v>
      </c>
      <c r="G65" s="130" t="s">
        <v>28</v>
      </c>
      <c r="H65" s="131"/>
      <c r="I65" s="132">
        <v>3.6</v>
      </c>
      <c r="J65" s="133">
        <f t="shared" si="4"/>
        <v>0</v>
      </c>
      <c r="K65" s="133">
        <v>53839.838000000003</v>
      </c>
      <c r="L65" s="133">
        <f t="shared" si="7"/>
        <v>0</v>
      </c>
      <c r="M65" s="134">
        <v>6107.92</v>
      </c>
      <c r="N65" s="135">
        <f t="shared" si="5"/>
        <v>0</v>
      </c>
      <c r="O65" s="136">
        <v>0</v>
      </c>
      <c r="P65" s="137">
        <f t="shared" si="6"/>
        <v>0</v>
      </c>
      <c r="Q65" s="200"/>
      <c r="R65" s="56"/>
    </row>
    <row r="66" spans="1:256" s="3" customFormat="1" ht="16.5" customHeight="1">
      <c r="B66" s="202"/>
      <c r="C66" s="63"/>
      <c r="D66" s="127" t="s">
        <v>33</v>
      </c>
      <c r="E66" s="128" t="s">
        <v>32</v>
      </c>
      <c r="F66" s="129" t="s">
        <v>110</v>
      </c>
      <c r="G66" s="130" t="s">
        <v>28</v>
      </c>
      <c r="H66" s="131"/>
      <c r="I66" s="132">
        <v>2.2999999999999998</v>
      </c>
      <c r="J66" s="133">
        <f t="shared" si="4"/>
        <v>0</v>
      </c>
      <c r="K66" s="133">
        <v>28990.682000000001</v>
      </c>
      <c r="L66" s="133">
        <f t="shared" si="7"/>
        <v>0</v>
      </c>
      <c r="M66" s="134">
        <v>6107.92</v>
      </c>
      <c r="N66" s="135">
        <f t="shared" si="5"/>
        <v>0</v>
      </c>
      <c r="O66" s="136">
        <v>0</v>
      </c>
      <c r="P66" s="137">
        <f t="shared" si="6"/>
        <v>0</v>
      </c>
      <c r="Q66" s="200"/>
      <c r="R66" s="56"/>
    </row>
    <row r="67" spans="1:256" s="3" customFormat="1" ht="16.5" customHeight="1">
      <c r="B67" s="202"/>
      <c r="C67" s="63"/>
      <c r="D67" s="127" t="s">
        <v>33</v>
      </c>
      <c r="E67" s="128" t="s">
        <v>111</v>
      </c>
      <c r="F67" s="129" t="s">
        <v>82</v>
      </c>
      <c r="G67" s="130" t="s">
        <v>28</v>
      </c>
      <c r="H67" s="131"/>
      <c r="I67" s="132">
        <v>2.6</v>
      </c>
      <c r="J67" s="133">
        <f t="shared" si="4"/>
        <v>0</v>
      </c>
      <c r="K67" s="133">
        <v>37273.734000000004</v>
      </c>
      <c r="L67" s="133">
        <f t="shared" si="7"/>
        <v>0</v>
      </c>
      <c r="M67" s="134">
        <v>6107.92</v>
      </c>
      <c r="N67" s="135">
        <f t="shared" si="5"/>
        <v>0</v>
      </c>
      <c r="O67" s="136">
        <v>0</v>
      </c>
      <c r="P67" s="137">
        <f t="shared" si="6"/>
        <v>0</v>
      </c>
      <c r="Q67" s="200"/>
      <c r="R67" s="56"/>
    </row>
    <row r="68" spans="1:256" s="3" customFormat="1" ht="16.5" customHeight="1">
      <c r="B68" s="202"/>
      <c r="C68" s="63"/>
      <c r="D68" s="127" t="s">
        <v>25</v>
      </c>
      <c r="E68" s="128" t="s">
        <v>26</v>
      </c>
      <c r="F68" s="129" t="s">
        <v>27</v>
      </c>
      <c r="G68" s="130" t="s">
        <v>28</v>
      </c>
      <c r="H68" s="131"/>
      <c r="I68" s="132">
        <v>1.4</v>
      </c>
      <c r="J68" s="133">
        <f t="shared" si="4"/>
        <v>0</v>
      </c>
      <c r="K68" s="133">
        <v>16566.104000000003</v>
      </c>
      <c r="L68" s="133">
        <f t="shared" si="7"/>
        <v>0</v>
      </c>
      <c r="M68" s="134">
        <v>6107.92</v>
      </c>
      <c r="N68" s="135">
        <f t="shared" si="5"/>
        <v>0</v>
      </c>
      <c r="O68" s="136">
        <v>0</v>
      </c>
      <c r="P68" s="137">
        <f t="shared" si="6"/>
        <v>0</v>
      </c>
      <c r="Q68" s="200"/>
      <c r="R68" s="56"/>
    </row>
    <row r="69" spans="1:256" s="3" customFormat="1" ht="16.5" customHeight="1">
      <c r="B69" s="202"/>
      <c r="C69" s="63"/>
      <c r="D69" s="127" t="s">
        <v>25</v>
      </c>
      <c r="E69" s="128" t="s">
        <v>112</v>
      </c>
      <c r="F69" s="129" t="s">
        <v>42</v>
      </c>
      <c r="G69" s="130" t="s">
        <v>28</v>
      </c>
      <c r="H69" s="131"/>
      <c r="I69" s="132">
        <v>2.7</v>
      </c>
      <c r="J69" s="133">
        <f t="shared" si="4"/>
        <v>0</v>
      </c>
      <c r="K69" s="133">
        <v>37273.734000000004</v>
      </c>
      <c r="L69" s="133">
        <f t="shared" si="7"/>
        <v>0</v>
      </c>
      <c r="M69" s="134">
        <v>6107.92</v>
      </c>
      <c r="N69" s="135">
        <f t="shared" si="5"/>
        <v>0</v>
      </c>
      <c r="O69" s="136">
        <v>0</v>
      </c>
      <c r="P69" s="137">
        <f t="shared" si="6"/>
        <v>0</v>
      </c>
      <c r="Q69" s="200"/>
      <c r="R69" s="56"/>
    </row>
    <row r="70" spans="1:256" s="3" customFormat="1" ht="16.5" customHeight="1">
      <c r="B70" s="202"/>
      <c r="C70" s="63"/>
      <c r="D70" s="127" t="s">
        <v>25</v>
      </c>
      <c r="E70" s="128" t="s">
        <v>63</v>
      </c>
      <c r="F70" s="129" t="s">
        <v>43</v>
      </c>
      <c r="G70" s="130" t="s">
        <v>28</v>
      </c>
      <c r="H70" s="131"/>
      <c r="I70" s="132">
        <v>3.2</v>
      </c>
      <c r="J70" s="133">
        <f t="shared" si="4"/>
        <v>0</v>
      </c>
      <c r="K70" s="133">
        <v>45556.786000000007</v>
      </c>
      <c r="L70" s="133">
        <f t="shared" si="7"/>
        <v>0</v>
      </c>
      <c r="M70" s="134">
        <v>6107.92</v>
      </c>
      <c r="N70" s="135">
        <f t="shared" si="5"/>
        <v>0</v>
      </c>
      <c r="O70" s="136">
        <v>0</v>
      </c>
      <c r="P70" s="137">
        <f t="shared" si="6"/>
        <v>0</v>
      </c>
      <c r="Q70" s="200"/>
      <c r="R70" s="56"/>
    </row>
    <row r="71" spans="1:256" s="3" customFormat="1" ht="16.5" customHeight="1">
      <c r="B71" s="202"/>
      <c r="C71" s="63"/>
      <c r="D71" s="127" t="s">
        <v>25</v>
      </c>
      <c r="E71" s="128" t="s">
        <v>23</v>
      </c>
      <c r="F71" s="129" t="s">
        <v>113</v>
      </c>
      <c r="G71" s="130" t="s">
        <v>28</v>
      </c>
      <c r="H71" s="131"/>
      <c r="I71" s="132">
        <v>3.7</v>
      </c>
      <c r="J71" s="133">
        <f t="shared" si="4"/>
        <v>0</v>
      </c>
      <c r="K71" s="133">
        <v>53839.838000000003</v>
      </c>
      <c r="L71" s="133">
        <f t="shared" si="7"/>
        <v>0</v>
      </c>
      <c r="M71" s="134">
        <v>6107.92</v>
      </c>
      <c r="N71" s="135">
        <f t="shared" si="5"/>
        <v>0</v>
      </c>
      <c r="O71" s="136">
        <v>0</v>
      </c>
      <c r="P71" s="137">
        <f t="shared" si="6"/>
        <v>0</v>
      </c>
      <c r="Q71" s="200"/>
      <c r="R71" s="56"/>
    </row>
    <row r="72" spans="1:256" s="3" customFormat="1" ht="16.5" customHeight="1">
      <c r="B72" s="202"/>
      <c r="C72" s="63"/>
      <c r="D72" s="127" t="s">
        <v>25</v>
      </c>
      <c r="E72" s="128" t="s">
        <v>41</v>
      </c>
      <c r="F72" s="129" t="s">
        <v>44</v>
      </c>
      <c r="G72" s="130" t="s">
        <v>28</v>
      </c>
      <c r="H72" s="131"/>
      <c r="I72" s="132">
        <v>6</v>
      </c>
      <c r="J72" s="133">
        <f t="shared" si="4"/>
        <v>0</v>
      </c>
      <c r="K72" s="133">
        <v>86972.046000000002</v>
      </c>
      <c r="L72" s="133">
        <f t="shared" si="7"/>
        <v>0</v>
      </c>
      <c r="M72" s="134">
        <v>6107.92</v>
      </c>
      <c r="N72" s="135">
        <f t="shared" si="5"/>
        <v>0</v>
      </c>
      <c r="O72" s="136">
        <v>0</v>
      </c>
      <c r="P72" s="137">
        <f t="shared" si="6"/>
        <v>0</v>
      </c>
      <c r="Q72" s="200"/>
      <c r="R72" s="56"/>
    </row>
    <row r="73" spans="1:256" s="3" customFormat="1" ht="16.5" customHeight="1">
      <c r="B73" s="202"/>
      <c r="C73" s="63"/>
      <c r="D73" s="127" t="s">
        <v>25</v>
      </c>
      <c r="E73" s="128" t="s">
        <v>53</v>
      </c>
      <c r="F73" s="129" t="s">
        <v>45</v>
      </c>
      <c r="G73" s="130" t="s">
        <v>28</v>
      </c>
      <c r="H73" s="131"/>
      <c r="I73" s="132">
        <v>3.7</v>
      </c>
      <c r="J73" s="133">
        <f t="shared" si="4"/>
        <v>0</v>
      </c>
      <c r="K73" s="133">
        <v>53839.838000000003</v>
      </c>
      <c r="L73" s="133">
        <f t="shared" si="7"/>
        <v>0</v>
      </c>
      <c r="M73" s="134">
        <v>6107.92</v>
      </c>
      <c r="N73" s="135">
        <f t="shared" si="5"/>
        <v>0</v>
      </c>
      <c r="O73" s="136">
        <v>0</v>
      </c>
      <c r="P73" s="137">
        <f t="shared" si="6"/>
        <v>0</v>
      </c>
      <c r="Q73" s="200"/>
      <c r="R73" s="56"/>
    </row>
    <row r="74" spans="1:256" s="3" customFormat="1" ht="16.5" customHeight="1">
      <c r="B74" s="202"/>
      <c r="C74" s="63"/>
      <c r="D74" s="106" t="s">
        <v>25</v>
      </c>
      <c r="E74" s="107" t="s">
        <v>111</v>
      </c>
      <c r="F74" s="108" t="s">
        <v>46</v>
      </c>
      <c r="G74" s="109" t="s">
        <v>28</v>
      </c>
      <c r="H74" s="110"/>
      <c r="I74" s="111">
        <v>2.6</v>
      </c>
      <c r="J74" s="112">
        <f t="shared" si="4"/>
        <v>0</v>
      </c>
      <c r="K74" s="112">
        <v>37273.734000000004</v>
      </c>
      <c r="L74" s="112">
        <f t="shared" si="7"/>
        <v>0</v>
      </c>
      <c r="M74" s="113">
        <v>6107.92</v>
      </c>
      <c r="N74" s="114">
        <f t="shared" si="5"/>
        <v>0</v>
      </c>
      <c r="O74" s="115">
        <v>0</v>
      </c>
      <c r="P74" s="116">
        <f t="shared" si="6"/>
        <v>0</v>
      </c>
      <c r="Q74" s="200"/>
      <c r="R74" s="56"/>
    </row>
    <row r="75" spans="1:256" s="149" customFormat="1" ht="4.5" customHeight="1">
      <c r="A75" s="125"/>
      <c r="B75" s="139"/>
      <c r="C75" s="63"/>
      <c r="D75" s="140"/>
      <c r="E75" s="140"/>
      <c r="F75" s="141"/>
      <c r="G75" s="142"/>
      <c r="H75" s="143"/>
      <c r="I75" s="144"/>
      <c r="J75" s="145"/>
      <c r="K75" s="145"/>
      <c r="L75" s="145"/>
      <c r="M75" s="146"/>
      <c r="N75" s="150"/>
      <c r="O75" s="148"/>
      <c r="P75" s="147"/>
      <c r="Q75" s="200"/>
      <c r="R75" s="63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</row>
    <row r="76" spans="1:256" s="3" customFormat="1" ht="16.5" customHeight="1">
      <c r="B76" s="202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103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3444</v>
      </c>
      <c r="N76" s="103">
        <f t="shared" ref="N76:N105" si="8">M76*H76</f>
        <v>0</v>
      </c>
      <c r="O76" s="104">
        <v>1</v>
      </c>
      <c r="P76" s="105">
        <f t="shared" ref="P76:P105" si="9">N76-N76*O76</f>
        <v>0</v>
      </c>
      <c r="Q76" s="200"/>
      <c r="R76" s="56"/>
    </row>
    <row r="77" spans="1:256" s="3" customFormat="1" ht="16.5" customHeight="1">
      <c r="B77" s="202"/>
      <c r="C77" s="63"/>
      <c r="D77" s="127" t="s">
        <v>18</v>
      </c>
      <c r="E77" s="128" t="s">
        <v>54</v>
      </c>
      <c r="F77" s="129" t="s">
        <v>65</v>
      </c>
      <c r="G77" s="130" t="s">
        <v>28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4392</v>
      </c>
      <c r="N77" s="135">
        <f t="shared" si="8"/>
        <v>0</v>
      </c>
      <c r="O77" s="136">
        <v>1</v>
      </c>
      <c r="P77" s="137">
        <f t="shared" si="9"/>
        <v>0</v>
      </c>
      <c r="Q77" s="200"/>
      <c r="R77" s="56"/>
    </row>
    <row r="78" spans="1:256" s="3" customFormat="1" ht="16.5" customHeight="1">
      <c r="B78" s="202"/>
      <c r="C78" s="63"/>
      <c r="D78" s="127" t="s">
        <v>18</v>
      </c>
      <c r="E78" s="128" t="s">
        <v>26</v>
      </c>
      <c r="F78" s="129" t="s">
        <v>66</v>
      </c>
      <c r="G78" s="130" t="s">
        <v>28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4239</v>
      </c>
      <c r="N78" s="135">
        <f t="shared" si="8"/>
        <v>0</v>
      </c>
      <c r="O78" s="136">
        <v>1</v>
      </c>
      <c r="P78" s="137">
        <f t="shared" si="9"/>
        <v>0</v>
      </c>
      <c r="Q78" s="200"/>
      <c r="R78" s="56"/>
    </row>
    <row r="79" spans="1:256" s="3" customFormat="1" ht="16.5" customHeight="1">
      <c r="B79" s="202"/>
      <c r="C79" s="63"/>
      <c r="D79" s="127" t="s">
        <v>18</v>
      </c>
      <c r="E79" s="128" t="s">
        <v>21</v>
      </c>
      <c r="F79" s="129" t="s">
        <v>67</v>
      </c>
      <c r="G79" s="130" t="s">
        <v>28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6574</v>
      </c>
      <c r="N79" s="135">
        <f t="shared" si="8"/>
        <v>0</v>
      </c>
      <c r="O79" s="136">
        <v>1</v>
      </c>
      <c r="P79" s="137">
        <f t="shared" si="9"/>
        <v>0</v>
      </c>
      <c r="Q79" s="200"/>
      <c r="R79" s="56"/>
    </row>
    <row r="80" spans="1:256" s="3" customFormat="1" ht="16.5" customHeight="1">
      <c r="B80" s="202"/>
      <c r="C80" s="63"/>
      <c r="D80" s="127" t="s">
        <v>18</v>
      </c>
      <c r="E80" s="128" t="s">
        <v>57</v>
      </c>
      <c r="F80" s="129" t="s">
        <v>104</v>
      </c>
      <c r="G80" s="130" t="s">
        <v>28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5467</v>
      </c>
      <c r="N80" s="135">
        <f t="shared" si="8"/>
        <v>0</v>
      </c>
      <c r="O80" s="136">
        <v>1</v>
      </c>
      <c r="P80" s="137">
        <f t="shared" si="9"/>
        <v>0</v>
      </c>
      <c r="Q80" s="200"/>
      <c r="R80" s="56"/>
    </row>
    <row r="81" spans="2:18" s="3" customFormat="1" ht="16.5" customHeight="1">
      <c r="B81" s="202"/>
      <c r="C81" s="63"/>
      <c r="D81" s="127" t="s">
        <v>18</v>
      </c>
      <c r="E81" s="128" t="s">
        <v>58</v>
      </c>
      <c r="F81" s="129" t="s">
        <v>69</v>
      </c>
      <c r="G81" s="130" t="s">
        <v>28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5006</v>
      </c>
      <c r="N81" s="135">
        <f t="shared" si="8"/>
        <v>0</v>
      </c>
      <c r="O81" s="136">
        <v>1</v>
      </c>
      <c r="P81" s="137">
        <f t="shared" si="9"/>
        <v>0</v>
      </c>
      <c r="Q81" s="200"/>
      <c r="R81" s="56"/>
    </row>
    <row r="82" spans="2:18" s="3" customFormat="1" ht="16.5" customHeight="1">
      <c r="B82" s="202"/>
      <c r="C82" s="63"/>
      <c r="D82" s="127" t="s">
        <v>18</v>
      </c>
      <c r="E82" s="128" t="s">
        <v>23</v>
      </c>
      <c r="F82" s="129" t="s">
        <v>70</v>
      </c>
      <c r="G82" s="130" t="s">
        <v>28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6574</v>
      </c>
      <c r="N82" s="135">
        <f t="shared" si="8"/>
        <v>0</v>
      </c>
      <c r="O82" s="136">
        <v>1</v>
      </c>
      <c r="P82" s="137">
        <f t="shared" si="9"/>
        <v>0</v>
      </c>
      <c r="Q82" s="200"/>
      <c r="R82" s="56"/>
    </row>
    <row r="83" spans="2:18" s="3" customFormat="1" ht="16.5" customHeight="1">
      <c r="B83" s="202"/>
      <c r="C83" s="63"/>
      <c r="D83" s="127" t="s">
        <v>18</v>
      </c>
      <c r="E83" s="128" t="s">
        <v>29</v>
      </c>
      <c r="F83" s="129" t="s">
        <v>30</v>
      </c>
      <c r="G83" s="130" t="s">
        <v>28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9772</v>
      </c>
      <c r="N83" s="135">
        <f t="shared" si="8"/>
        <v>0</v>
      </c>
      <c r="O83" s="136">
        <v>1</v>
      </c>
      <c r="P83" s="137">
        <f t="shared" si="9"/>
        <v>0</v>
      </c>
      <c r="Q83" s="200"/>
      <c r="R83" s="56"/>
    </row>
    <row r="84" spans="2:18" s="3" customFormat="1" ht="16.5" customHeight="1">
      <c r="B84" s="202"/>
      <c r="C84" s="63"/>
      <c r="D84" s="127" t="s">
        <v>18</v>
      </c>
      <c r="E84" s="128" t="s">
        <v>41</v>
      </c>
      <c r="F84" s="129" t="s">
        <v>71</v>
      </c>
      <c r="G84" s="130" t="s">
        <v>28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18053</v>
      </c>
      <c r="N84" s="135">
        <f t="shared" si="8"/>
        <v>0</v>
      </c>
      <c r="O84" s="136">
        <v>1</v>
      </c>
      <c r="P84" s="137">
        <f t="shared" si="9"/>
        <v>0</v>
      </c>
      <c r="Q84" s="200"/>
      <c r="R84" s="56"/>
    </row>
    <row r="85" spans="2:18" s="3" customFormat="1" ht="16.5" customHeight="1">
      <c r="B85" s="202"/>
      <c r="C85" s="63"/>
      <c r="D85" s="127" t="s">
        <v>18</v>
      </c>
      <c r="E85" s="128" t="s">
        <v>31</v>
      </c>
      <c r="F85" s="129" t="s">
        <v>101</v>
      </c>
      <c r="G85" s="130" t="s">
        <v>28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18403</v>
      </c>
      <c r="N85" s="135">
        <f t="shared" si="8"/>
        <v>0</v>
      </c>
      <c r="O85" s="136">
        <v>1</v>
      </c>
      <c r="P85" s="137">
        <f t="shared" si="9"/>
        <v>0</v>
      </c>
      <c r="Q85" s="200"/>
      <c r="R85" s="56"/>
    </row>
    <row r="86" spans="2:18" s="3" customFormat="1" ht="16.5" customHeight="1">
      <c r="B86" s="202"/>
      <c r="C86" s="63"/>
      <c r="D86" s="127" t="s">
        <v>18</v>
      </c>
      <c r="E86" s="128" t="s">
        <v>52</v>
      </c>
      <c r="F86" s="129" t="s">
        <v>105</v>
      </c>
      <c r="G86" s="130" t="s">
        <v>28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14444</v>
      </c>
      <c r="N86" s="135">
        <f t="shared" si="8"/>
        <v>0</v>
      </c>
      <c r="O86" s="136">
        <v>1</v>
      </c>
      <c r="P86" s="137">
        <f t="shared" si="9"/>
        <v>0</v>
      </c>
      <c r="Q86" s="200"/>
      <c r="R86" s="56"/>
    </row>
    <row r="87" spans="2:18" s="3" customFormat="1" ht="16.5" customHeight="1">
      <c r="B87" s="202"/>
      <c r="C87" s="63"/>
      <c r="D87" s="127" t="s">
        <v>88</v>
      </c>
      <c r="E87" s="128" t="s">
        <v>106</v>
      </c>
      <c r="F87" s="129" t="s">
        <v>107</v>
      </c>
      <c r="G87" s="130" t="s">
        <v>28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14444</v>
      </c>
      <c r="N87" s="135">
        <f t="shared" si="8"/>
        <v>0</v>
      </c>
      <c r="O87" s="136">
        <v>1</v>
      </c>
      <c r="P87" s="137">
        <f t="shared" si="9"/>
        <v>0</v>
      </c>
      <c r="Q87" s="200"/>
      <c r="R87" s="56"/>
    </row>
    <row r="88" spans="2:18" s="3" customFormat="1" ht="16.5" customHeight="1">
      <c r="B88" s="202"/>
      <c r="C88" s="63"/>
      <c r="D88" s="127" t="s">
        <v>18</v>
      </c>
      <c r="E88" s="128" t="s">
        <v>59</v>
      </c>
      <c r="F88" s="129" t="s">
        <v>74</v>
      </c>
      <c r="G88" s="130" t="s">
        <v>28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7397</v>
      </c>
      <c r="N88" s="135">
        <f t="shared" si="8"/>
        <v>0</v>
      </c>
      <c r="O88" s="136">
        <v>1</v>
      </c>
      <c r="P88" s="137">
        <f t="shared" si="9"/>
        <v>0</v>
      </c>
      <c r="Q88" s="200"/>
      <c r="R88" s="56"/>
    </row>
    <row r="89" spans="2:18" s="3" customFormat="1" ht="18" customHeight="1">
      <c r="B89" s="202"/>
      <c r="C89" s="63"/>
      <c r="D89" s="127" t="s">
        <v>60</v>
      </c>
      <c r="E89" s="128" t="s">
        <v>61</v>
      </c>
      <c r="F89" s="129" t="s">
        <v>108</v>
      </c>
      <c r="G89" s="130" t="s">
        <v>28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18053</v>
      </c>
      <c r="N89" s="135">
        <f>M89*H89</f>
        <v>0</v>
      </c>
      <c r="O89" s="136">
        <v>1</v>
      </c>
      <c r="P89" s="137">
        <f>N89-N89*O89</f>
        <v>0</v>
      </c>
      <c r="Q89" s="200"/>
      <c r="R89" s="56"/>
    </row>
    <row r="90" spans="2:18" s="3" customFormat="1" ht="16.5" customHeight="1">
      <c r="B90" s="202"/>
      <c r="C90" s="63"/>
      <c r="D90" s="127" t="s">
        <v>33</v>
      </c>
      <c r="E90" s="128" t="s">
        <v>34</v>
      </c>
      <c r="F90" s="129" t="s">
        <v>76</v>
      </c>
      <c r="G90" s="130" t="s">
        <v>28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3538</v>
      </c>
      <c r="N90" s="135">
        <f t="shared" si="8"/>
        <v>0</v>
      </c>
      <c r="O90" s="136">
        <v>1</v>
      </c>
      <c r="P90" s="137">
        <f t="shared" si="9"/>
        <v>0</v>
      </c>
      <c r="Q90" s="200"/>
      <c r="R90" s="56"/>
    </row>
    <row r="91" spans="2:18" s="3" customFormat="1" ht="16.5" customHeight="1">
      <c r="B91" s="202"/>
      <c r="C91" s="63"/>
      <c r="D91" s="127" t="s">
        <v>33</v>
      </c>
      <c r="E91" s="128" t="s">
        <v>35</v>
      </c>
      <c r="F91" s="129" t="s">
        <v>77</v>
      </c>
      <c r="G91" s="130" t="s">
        <v>28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3927</v>
      </c>
      <c r="N91" s="135">
        <f t="shared" si="8"/>
        <v>0</v>
      </c>
      <c r="O91" s="136">
        <v>1</v>
      </c>
      <c r="P91" s="137">
        <f t="shared" si="9"/>
        <v>0</v>
      </c>
      <c r="Q91" s="200"/>
      <c r="R91" s="56"/>
    </row>
    <row r="92" spans="2:18" s="3" customFormat="1" ht="18" customHeight="1">
      <c r="B92" s="202"/>
      <c r="C92" s="63"/>
      <c r="D92" s="127" t="s">
        <v>33</v>
      </c>
      <c r="E92" s="128" t="s">
        <v>36</v>
      </c>
      <c r="F92" s="129" t="s">
        <v>78</v>
      </c>
      <c r="G92" s="130" t="s">
        <v>28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6574</v>
      </c>
      <c r="N92" s="135">
        <f t="shared" si="8"/>
        <v>0</v>
      </c>
      <c r="O92" s="136">
        <v>1</v>
      </c>
      <c r="P92" s="137">
        <f t="shared" si="9"/>
        <v>0</v>
      </c>
      <c r="Q92" s="200"/>
      <c r="R92" s="56"/>
    </row>
    <row r="93" spans="2:18" s="3" customFormat="1" ht="16.5" customHeight="1">
      <c r="B93" s="202"/>
      <c r="C93" s="63"/>
      <c r="D93" s="127" t="s">
        <v>33</v>
      </c>
      <c r="E93" s="128" t="s">
        <v>38</v>
      </c>
      <c r="F93" s="129" t="s">
        <v>39</v>
      </c>
      <c r="G93" s="130" t="s">
        <v>28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2695</v>
      </c>
      <c r="N93" s="135">
        <f t="shared" si="8"/>
        <v>0</v>
      </c>
      <c r="O93" s="136">
        <v>1</v>
      </c>
      <c r="P93" s="137">
        <f t="shared" si="9"/>
        <v>0</v>
      </c>
      <c r="Q93" s="200"/>
      <c r="R93" s="56"/>
    </row>
    <row r="94" spans="2:18" s="3" customFormat="1" ht="16.5" customHeight="1">
      <c r="B94" s="202"/>
      <c r="C94" s="63"/>
      <c r="D94" s="127" t="s">
        <v>33</v>
      </c>
      <c r="E94" s="128" t="s">
        <v>40</v>
      </c>
      <c r="F94" s="129" t="s">
        <v>79</v>
      </c>
      <c r="G94" s="130" t="s">
        <v>28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4697</v>
      </c>
      <c r="N94" s="135">
        <f t="shared" si="8"/>
        <v>0</v>
      </c>
      <c r="O94" s="136">
        <v>1</v>
      </c>
      <c r="P94" s="137">
        <f t="shared" si="9"/>
        <v>0</v>
      </c>
      <c r="Q94" s="200"/>
      <c r="R94" s="56"/>
    </row>
    <row r="95" spans="2:18" s="3" customFormat="1" ht="16.5" customHeight="1">
      <c r="B95" s="202"/>
      <c r="C95" s="63"/>
      <c r="D95" s="127" t="s">
        <v>33</v>
      </c>
      <c r="E95" s="128" t="s">
        <v>41</v>
      </c>
      <c r="F95" s="129" t="s">
        <v>80</v>
      </c>
      <c r="G95" s="130" t="s">
        <v>28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15673</v>
      </c>
      <c r="N95" s="135">
        <f t="shared" si="8"/>
        <v>0</v>
      </c>
      <c r="O95" s="136">
        <v>1</v>
      </c>
      <c r="P95" s="137">
        <f t="shared" si="9"/>
        <v>0</v>
      </c>
      <c r="Q95" s="200"/>
      <c r="R95" s="56"/>
    </row>
    <row r="96" spans="2:18" s="3" customFormat="1" ht="16.5" customHeight="1">
      <c r="B96" s="202"/>
      <c r="C96" s="63"/>
      <c r="D96" s="127" t="s">
        <v>33</v>
      </c>
      <c r="E96" s="128" t="s">
        <v>31</v>
      </c>
      <c r="F96" s="129" t="s">
        <v>109</v>
      </c>
      <c r="G96" s="130" t="s">
        <v>28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4697</v>
      </c>
      <c r="N96" s="135">
        <f t="shared" si="8"/>
        <v>0</v>
      </c>
      <c r="O96" s="136">
        <v>1</v>
      </c>
      <c r="P96" s="137">
        <f t="shared" si="9"/>
        <v>0</v>
      </c>
      <c r="Q96" s="200"/>
      <c r="R96" s="56"/>
    </row>
    <row r="97" spans="2:18" s="3" customFormat="1" ht="16.5" customHeight="1">
      <c r="B97" s="202"/>
      <c r="C97" s="63"/>
      <c r="D97" s="127" t="s">
        <v>33</v>
      </c>
      <c r="E97" s="128" t="s">
        <v>32</v>
      </c>
      <c r="F97" s="129" t="s">
        <v>110</v>
      </c>
      <c r="G97" s="130" t="s">
        <v>28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8054</v>
      </c>
      <c r="N97" s="135">
        <f t="shared" si="8"/>
        <v>0</v>
      </c>
      <c r="O97" s="136">
        <v>1</v>
      </c>
      <c r="P97" s="137">
        <f t="shared" si="9"/>
        <v>0</v>
      </c>
      <c r="Q97" s="200"/>
      <c r="R97" s="56"/>
    </row>
    <row r="98" spans="2:18" s="3" customFormat="1" ht="16.5" customHeight="1">
      <c r="B98" s="202"/>
      <c r="C98" s="63"/>
      <c r="D98" s="127" t="s">
        <v>33</v>
      </c>
      <c r="E98" s="128" t="s">
        <v>111</v>
      </c>
      <c r="F98" s="129" t="s">
        <v>82</v>
      </c>
      <c r="G98" s="130" t="s">
        <v>28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4030</v>
      </c>
      <c r="N98" s="135">
        <f t="shared" si="8"/>
        <v>0</v>
      </c>
      <c r="O98" s="136">
        <v>1</v>
      </c>
      <c r="P98" s="137">
        <f t="shared" si="9"/>
        <v>0</v>
      </c>
      <c r="Q98" s="200"/>
      <c r="R98" s="56"/>
    </row>
    <row r="99" spans="2:18" s="3" customFormat="1" ht="16.5" customHeight="1">
      <c r="B99" s="202"/>
      <c r="C99" s="63"/>
      <c r="D99" s="127" t="s">
        <v>25</v>
      </c>
      <c r="E99" s="128" t="s">
        <v>26</v>
      </c>
      <c r="F99" s="129" t="s">
        <v>27</v>
      </c>
      <c r="G99" s="130" t="s">
        <v>28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3207</v>
      </c>
      <c r="N99" s="135">
        <f t="shared" si="8"/>
        <v>0</v>
      </c>
      <c r="O99" s="136">
        <v>1</v>
      </c>
      <c r="P99" s="137">
        <f t="shared" si="9"/>
        <v>0</v>
      </c>
      <c r="Q99" s="200"/>
      <c r="R99" s="56"/>
    </row>
    <row r="100" spans="2:18" s="3" customFormat="1" ht="16.5" customHeight="1">
      <c r="B100" s="202"/>
      <c r="C100" s="63"/>
      <c r="D100" s="127" t="s">
        <v>25</v>
      </c>
      <c r="E100" s="128" t="s">
        <v>112</v>
      </c>
      <c r="F100" s="129" t="s">
        <v>42</v>
      </c>
      <c r="G100" s="130" t="s">
        <v>28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6401</v>
      </c>
      <c r="N100" s="135">
        <f t="shared" si="8"/>
        <v>0</v>
      </c>
      <c r="O100" s="136">
        <v>1</v>
      </c>
      <c r="P100" s="137">
        <f t="shared" si="9"/>
        <v>0</v>
      </c>
      <c r="Q100" s="200"/>
      <c r="R100" s="56"/>
    </row>
    <row r="101" spans="2:18" s="3" customFormat="1" ht="16.5" customHeight="1">
      <c r="B101" s="202"/>
      <c r="C101" s="63"/>
      <c r="D101" s="127" t="s">
        <v>25</v>
      </c>
      <c r="E101" s="128" t="s">
        <v>63</v>
      </c>
      <c r="F101" s="129" t="s">
        <v>43</v>
      </c>
      <c r="G101" s="130" t="s">
        <v>28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8862</v>
      </c>
      <c r="N101" s="135">
        <f t="shared" si="8"/>
        <v>0</v>
      </c>
      <c r="O101" s="136">
        <v>1</v>
      </c>
      <c r="P101" s="137">
        <f t="shared" si="9"/>
        <v>0</v>
      </c>
      <c r="Q101" s="200"/>
      <c r="R101" s="56"/>
    </row>
    <row r="102" spans="2:18" s="3" customFormat="1" ht="16.5" customHeight="1">
      <c r="B102" s="202"/>
      <c r="C102" s="63"/>
      <c r="D102" s="127" t="s">
        <v>25</v>
      </c>
      <c r="E102" s="128" t="s">
        <v>23</v>
      </c>
      <c r="F102" s="129" t="s">
        <v>113</v>
      </c>
      <c r="G102" s="130" t="s">
        <v>28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18053</v>
      </c>
      <c r="N102" s="135">
        <f t="shared" si="8"/>
        <v>0</v>
      </c>
      <c r="O102" s="136">
        <v>1</v>
      </c>
      <c r="P102" s="137">
        <f t="shared" si="9"/>
        <v>0</v>
      </c>
      <c r="Q102" s="200"/>
      <c r="R102" s="56"/>
    </row>
    <row r="103" spans="2:18" s="3" customFormat="1" ht="18" customHeight="1">
      <c r="B103" s="202"/>
      <c r="C103" s="63"/>
      <c r="D103" s="127" t="s">
        <v>25</v>
      </c>
      <c r="E103" s="128" t="s">
        <v>41</v>
      </c>
      <c r="F103" s="129" t="s">
        <v>44</v>
      </c>
      <c r="G103" s="130" t="s">
        <v>28</v>
      </c>
      <c r="H103" s="131"/>
      <c r="I103" s="132">
        <v>6</v>
      </c>
      <c r="J103" s="133">
        <v>0</v>
      </c>
      <c r="K103" s="133">
        <v>86972.046000000002</v>
      </c>
      <c r="L103" s="133">
        <v>0</v>
      </c>
      <c r="M103" s="134">
        <v>16579</v>
      </c>
      <c r="N103" s="135">
        <f t="shared" si="8"/>
        <v>0</v>
      </c>
      <c r="O103" s="136">
        <v>1</v>
      </c>
      <c r="P103" s="137">
        <f t="shared" si="9"/>
        <v>0</v>
      </c>
      <c r="Q103" s="200"/>
      <c r="R103" s="56"/>
    </row>
    <row r="104" spans="2:18" s="3" customFormat="1" ht="16.5" customHeight="1">
      <c r="B104" s="202"/>
      <c r="C104" s="63"/>
      <c r="D104" s="127" t="s">
        <v>25</v>
      </c>
      <c r="E104" s="128" t="s">
        <v>53</v>
      </c>
      <c r="F104" s="129" t="s">
        <v>45</v>
      </c>
      <c r="G104" s="130" t="s">
        <v>28</v>
      </c>
      <c r="H104" s="131"/>
      <c r="I104" s="132">
        <v>3.7</v>
      </c>
      <c r="J104" s="133">
        <v>0</v>
      </c>
      <c r="K104" s="133">
        <v>53839.838000000003</v>
      </c>
      <c r="L104" s="133">
        <v>0</v>
      </c>
      <c r="M104" s="134">
        <v>8839</v>
      </c>
      <c r="N104" s="135">
        <f t="shared" si="8"/>
        <v>0</v>
      </c>
      <c r="O104" s="136">
        <v>1</v>
      </c>
      <c r="P104" s="137">
        <f t="shared" si="9"/>
        <v>0</v>
      </c>
      <c r="Q104" s="200"/>
      <c r="R104" s="56"/>
    </row>
    <row r="105" spans="2:18" s="3" customFormat="1" ht="16.5" customHeight="1">
      <c r="B105" s="202"/>
      <c r="C105" s="68"/>
      <c r="D105" s="106" t="s">
        <v>25</v>
      </c>
      <c r="E105" s="107" t="s">
        <v>111</v>
      </c>
      <c r="F105" s="108" t="s">
        <v>46</v>
      </c>
      <c r="G105" s="109" t="s">
        <v>28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4030</v>
      </c>
      <c r="N105" s="114">
        <f t="shared" si="8"/>
        <v>0</v>
      </c>
      <c r="O105" s="115">
        <v>1</v>
      </c>
      <c r="P105" s="116">
        <f t="shared" si="9"/>
        <v>0</v>
      </c>
      <c r="Q105" s="67"/>
      <c r="R105" s="68"/>
    </row>
    <row r="106" spans="2:18" s="2" customFormat="1" ht="4.5" customHeight="1">
      <c r="B106" s="43"/>
      <c r="C106" s="43"/>
      <c r="D106" s="43"/>
      <c r="E106" s="43"/>
      <c r="F106" s="43"/>
      <c r="G106" s="43"/>
      <c r="H106" s="45"/>
      <c r="I106" s="46"/>
      <c r="J106" s="46"/>
      <c r="K106" s="47"/>
      <c r="L106" s="48"/>
      <c r="M106" s="49"/>
      <c r="N106" s="45"/>
      <c r="O106" s="43"/>
      <c r="P106" s="45"/>
      <c r="Q106" s="43"/>
      <c r="R106" s="43"/>
    </row>
    <row r="107" spans="2:18" ht="13.5" customHeight="1">
      <c r="B107" s="151"/>
      <c r="C107" s="151"/>
      <c r="D107" s="151"/>
      <c r="E107" s="151"/>
      <c r="F107" s="151"/>
      <c r="G107" s="152"/>
      <c r="H107" s="153">
        <v>121</v>
      </c>
      <c r="I107" s="154"/>
      <c r="J107" s="153">
        <f>SUM(J5:J106)</f>
        <v>429.02</v>
      </c>
      <c r="K107" s="155"/>
      <c r="L107" s="153">
        <f>SUM(L5:L106)</f>
        <v>6618145.4359999998</v>
      </c>
      <c r="M107" s="156"/>
      <c r="N107" s="157">
        <f>SUM(N5:N106)</f>
        <v>685593.5</v>
      </c>
      <c r="O107" s="158"/>
      <c r="P107" s="157">
        <f>SUM(P5:P106)</f>
        <v>685593.5</v>
      </c>
      <c r="Q107" s="92"/>
      <c r="R107" s="86">
        <f>P107/L107*1000</f>
        <v>103.59299393311187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548474.80000000005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  <row r="114" spans="2:2">
      <c r="B114" s="211" t="s">
        <v>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1"/>
    <mergeCell ref="B14:B43"/>
    <mergeCell ref="Q43:Q74"/>
    <mergeCell ref="B45:B74"/>
    <mergeCell ref="Q75:Q104"/>
    <mergeCell ref="B76:B10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workbookViewId="0">
      <selection activeCell="P11" sqref="P11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203" t="s">
        <v>1</v>
      </c>
      <c r="J2" s="203"/>
      <c r="K2" s="203"/>
      <c r="L2" s="204"/>
      <c r="M2" s="208" t="s">
        <v>2</v>
      </c>
      <c r="N2" s="204"/>
      <c r="O2" s="208" t="s">
        <v>3</v>
      </c>
      <c r="P2" s="204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2:18" s="3" customFormat="1" ht="21" customHeight="1">
      <c r="B5" s="202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0.85</v>
      </c>
      <c r="P5" s="105">
        <f>N5-N5*O5</f>
        <v>2958.2999999999993</v>
      </c>
      <c r="Q5" s="210"/>
      <c r="R5" s="35"/>
    </row>
    <row r="6" spans="2:18" s="3" customFormat="1">
      <c r="B6" s="202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0.85</v>
      </c>
      <c r="P6" s="116">
        <f>N6-N6*O6</f>
        <v>16753.668749999997</v>
      </c>
      <c r="Q6" s="210"/>
      <c r="R6" s="36"/>
    </row>
    <row r="7" spans="2:18" ht="3.75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43"/>
      <c r="R7" s="4"/>
    </row>
    <row r="8" spans="2:18" s="3" customFormat="1" ht="16.5" customHeight="1">
      <c r="B8" s="202" t="s">
        <v>17</v>
      </c>
      <c r="C8" s="63"/>
      <c r="D8" s="172" t="s">
        <v>18</v>
      </c>
      <c r="E8" s="173" t="s">
        <v>34</v>
      </c>
      <c r="F8" s="174" t="s">
        <v>20</v>
      </c>
      <c r="G8" s="175" t="s">
        <v>19</v>
      </c>
      <c r="H8" s="176"/>
      <c r="I8" s="177">
        <v>1.7</v>
      </c>
      <c r="J8" s="178">
        <f>I8*H8</f>
        <v>0</v>
      </c>
      <c r="K8" s="178">
        <v>24849.155999999999</v>
      </c>
      <c r="L8" s="178">
        <f>K8*H8</f>
        <v>0</v>
      </c>
      <c r="M8" s="179">
        <v>10332</v>
      </c>
      <c r="N8" s="180">
        <v>0</v>
      </c>
      <c r="O8" s="181">
        <v>0</v>
      </c>
      <c r="P8" s="182">
        <f>N8-N8*O8</f>
        <v>0</v>
      </c>
      <c r="Q8" s="207"/>
      <c r="R8" s="126">
        <f>P8*10%</f>
        <v>0</v>
      </c>
    </row>
    <row r="9" spans="2:18" s="3" customFormat="1" ht="16.5" customHeight="1">
      <c r="B9" s="202"/>
      <c r="C9" s="63"/>
      <c r="D9" s="183" t="s">
        <v>18</v>
      </c>
      <c r="E9" s="184" t="s">
        <v>21</v>
      </c>
      <c r="F9" s="185" t="s">
        <v>22</v>
      </c>
      <c r="G9" s="186" t="s">
        <v>19</v>
      </c>
      <c r="H9" s="187"/>
      <c r="I9" s="188">
        <v>4.0999999999999996</v>
      </c>
      <c r="J9" s="189">
        <f>I9*H9</f>
        <v>0</v>
      </c>
      <c r="K9" s="189">
        <v>62122.89</v>
      </c>
      <c r="L9" s="189">
        <f>K9*H9</f>
        <v>0</v>
      </c>
      <c r="M9" s="190">
        <v>19722</v>
      </c>
      <c r="N9" s="191">
        <v>0</v>
      </c>
      <c r="O9" s="192">
        <v>0.85</v>
      </c>
      <c r="P9" s="193">
        <f>N9-N9*O9</f>
        <v>0</v>
      </c>
      <c r="Q9" s="207"/>
      <c r="R9" s="138">
        <f>P9*10%</f>
        <v>0</v>
      </c>
    </row>
    <row r="10" spans="2:18" s="3" customFormat="1" ht="16.5" customHeight="1">
      <c r="B10" s="202"/>
      <c r="C10" s="63"/>
      <c r="D10" s="183" t="s">
        <v>18</v>
      </c>
      <c r="E10" s="184" t="s">
        <v>23</v>
      </c>
      <c r="F10" s="185" t="s">
        <v>24</v>
      </c>
      <c r="G10" s="186" t="s">
        <v>19</v>
      </c>
      <c r="H10" s="187"/>
      <c r="I10" s="188">
        <v>5.4</v>
      </c>
      <c r="J10" s="189">
        <f>I10*H10</f>
        <v>0</v>
      </c>
      <c r="K10" s="189">
        <v>82830.52</v>
      </c>
      <c r="L10" s="189">
        <f>K10*H10</f>
        <v>0</v>
      </c>
      <c r="M10" s="190">
        <v>19722</v>
      </c>
      <c r="N10" s="191">
        <v>0</v>
      </c>
      <c r="O10" s="192">
        <v>0</v>
      </c>
      <c r="P10" s="193">
        <f>N10-N10*O10</f>
        <v>0</v>
      </c>
      <c r="Q10" s="207"/>
      <c r="R10" s="138">
        <f>P10*10%</f>
        <v>0</v>
      </c>
    </row>
    <row r="11" spans="2:18" s="3" customFormat="1" ht="16.5" customHeight="1">
      <c r="B11" s="202"/>
      <c r="C11" s="63"/>
      <c r="D11" s="183" t="s">
        <v>33</v>
      </c>
      <c r="E11" s="184" t="s">
        <v>36</v>
      </c>
      <c r="F11" s="185" t="s">
        <v>37</v>
      </c>
      <c r="G11" s="186" t="s">
        <v>19</v>
      </c>
      <c r="H11" s="187"/>
      <c r="I11" s="188">
        <v>3.8</v>
      </c>
      <c r="J11" s="189">
        <f>I11*H11</f>
        <v>0</v>
      </c>
      <c r="K11" s="189">
        <v>62122.89</v>
      </c>
      <c r="L11" s="189">
        <f>K11*H11</f>
        <v>0</v>
      </c>
      <c r="M11" s="190">
        <v>19722</v>
      </c>
      <c r="N11" s="191">
        <v>0</v>
      </c>
      <c r="O11" s="192">
        <v>0</v>
      </c>
      <c r="P11" s="193">
        <f>N11-N11*O11</f>
        <v>0</v>
      </c>
      <c r="Q11" s="207"/>
      <c r="R11" s="138">
        <f>P11*10%</f>
        <v>0</v>
      </c>
    </row>
    <row r="12" spans="2:18" s="3" customFormat="1" ht="15.75" customHeight="1">
      <c r="B12" s="202"/>
      <c r="C12" s="63"/>
      <c r="D12" s="171" t="s">
        <v>25</v>
      </c>
      <c r="E12" s="170" t="s">
        <v>26</v>
      </c>
      <c r="F12" s="169" t="s">
        <v>27</v>
      </c>
      <c r="G12" s="168" t="s">
        <v>19</v>
      </c>
      <c r="H12" s="167"/>
      <c r="I12" s="166">
        <v>1.4</v>
      </c>
      <c r="J12" s="165">
        <f>I12*H12</f>
        <v>0</v>
      </c>
      <c r="K12" s="165">
        <v>16566.104000000003</v>
      </c>
      <c r="L12" s="165">
        <f>K12*H12</f>
        <v>0</v>
      </c>
      <c r="M12" s="164">
        <v>9621</v>
      </c>
      <c r="N12" s="163">
        <v>0</v>
      </c>
      <c r="O12" s="162">
        <v>0</v>
      </c>
      <c r="P12" s="161">
        <f>N12-N12*O12</f>
        <v>0</v>
      </c>
      <c r="Q12" s="43"/>
      <c r="R12" s="160">
        <f>P12*10%</f>
        <v>0</v>
      </c>
    </row>
    <row r="13" spans="2:18" ht="3.75" customHeight="1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199"/>
      <c r="R13" s="4"/>
    </row>
    <row r="14" spans="2:18" s="3" customFormat="1" ht="16.5" customHeight="1">
      <c r="B14" s="202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176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0.85</v>
      </c>
      <c r="P14" s="105">
        <f t="shared" ref="P14:P43" si="1">N14-N14*O14</f>
        <v>0</v>
      </c>
      <c r="Q14" s="199"/>
      <c r="R14" s="56"/>
    </row>
    <row r="15" spans="2:18" s="3" customFormat="1" ht="16.5" customHeight="1">
      <c r="B15" s="202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87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0.85</v>
      </c>
      <c r="P15" s="137">
        <f t="shared" si="1"/>
        <v>0</v>
      </c>
      <c r="Q15" s="199"/>
      <c r="R15" s="56"/>
    </row>
    <row r="16" spans="2:18" s="3" customFormat="1" ht="16.5" customHeight="1">
      <c r="B16" s="202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87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0.85</v>
      </c>
      <c r="P16" s="137">
        <f t="shared" si="1"/>
        <v>0</v>
      </c>
      <c r="Q16" s="199"/>
      <c r="R16" s="56"/>
    </row>
    <row r="17" spans="2:18" s="3" customFormat="1" ht="16.5" customHeight="1">
      <c r="B17" s="202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87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0.85</v>
      </c>
      <c r="P17" s="137">
        <f t="shared" si="1"/>
        <v>0</v>
      </c>
      <c r="Q17" s="199"/>
      <c r="R17" s="56"/>
    </row>
    <row r="18" spans="2:18" s="3" customFormat="1" ht="16.5" customHeight="1">
      <c r="B18" s="202"/>
      <c r="C18" s="63"/>
      <c r="D18" s="127" t="s">
        <v>18</v>
      </c>
      <c r="E18" s="128" t="s">
        <v>57</v>
      </c>
      <c r="F18" s="129" t="s">
        <v>104</v>
      </c>
      <c r="G18" s="130" t="s">
        <v>85</v>
      </c>
      <c r="H18" s="187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0.85</v>
      </c>
      <c r="P18" s="137">
        <f t="shared" si="1"/>
        <v>0</v>
      </c>
      <c r="Q18" s="199"/>
      <c r="R18" s="56"/>
    </row>
    <row r="19" spans="2:18" s="3" customFormat="1" ht="16.5" customHeight="1">
      <c r="B19" s="202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87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0.85</v>
      </c>
      <c r="P19" s="137">
        <f t="shared" si="1"/>
        <v>0</v>
      </c>
      <c r="Q19" s="199"/>
      <c r="R19" s="56"/>
    </row>
    <row r="20" spans="2:18" s="3" customFormat="1" ht="16.5" customHeight="1">
      <c r="B20" s="202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87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0.85</v>
      </c>
      <c r="P20" s="137">
        <f t="shared" si="1"/>
        <v>0</v>
      </c>
      <c r="Q20" s="199"/>
      <c r="R20" s="56"/>
    </row>
    <row r="21" spans="2:18" s="3" customFormat="1" ht="16.5" customHeight="1">
      <c r="B21" s="202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87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0.85</v>
      </c>
      <c r="P21" s="137">
        <f t="shared" si="1"/>
        <v>0</v>
      </c>
      <c r="Q21" s="199"/>
      <c r="R21" s="56"/>
    </row>
    <row r="22" spans="2:18" s="3" customFormat="1" ht="16.5" customHeight="1">
      <c r="B22" s="202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87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0.85</v>
      </c>
      <c r="P22" s="137">
        <f t="shared" si="1"/>
        <v>0</v>
      </c>
      <c r="Q22" s="199"/>
      <c r="R22" s="56"/>
    </row>
    <row r="23" spans="2:18" s="3" customFormat="1" ht="16.5" customHeight="1">
      <c r="B23" s="202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87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0.85</v>
      </c>
      <c r="P23" s="137">
        <f t="shared" si="1"/>
        <v>0</v>
      </c>
      <c r="Q23" s="199"/>
      <c r="R23" s="56"/>
    </row>
    <row r="24" spans="2:18" s="3" customFormat="1" ht="16.5" customHeight="1">
      <c r="B24" s="202"/>
      <c r="C24" s="63"/>
      <c r="D24" s="127" t="s">
        <v>18</v>
      </c>
      <c r="E24" s="128" t="s">
        <v>52</v>
      </c>
      <c r="F24" s="129" t="s">
        <v>105</v>
      </c>
      <c r="G24" s="130" t="s">
        <v>85</v>
      </c>
      <c r="H24" s="187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0.85</v>
      </c>
      <c r="P24" s="137">
        <f t="shared" si="1"/>
        <v>0</v>
      </c>
      <c r="Q24" s="199"/>
      <c r="R24" s="56"/>
    </row>
    <row r="25" spans="2:18" s="3" customFormat="1" ht="16.5" customHeight="1">
      <c r="B25" s="202"/>
      <c r="C25" s="63"/>
      <c r="D25" s="127" t="s">
        <v>88</v>
      </c>
      <c r="E25" s="128" t="s">
        <v>106</v>
      </c>
      <c r="F25" s="129" t="s">
        <v>107</v>
      </c>
      <c r="G25" s="130" t="s">
        <v>85</v>
      </c>
      <c r="H25" s="187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0.85</v>
      </c>
      <c r="P25" s="137">
        <f t="shared" si="1"/>
        <v>0</v>
      </c>
      <c r="Q25" s="199"/>
      <c r="R25" s="56"/>
    </row>
    <row r="26" spans="2:18" s="3" customFormat="1" ht="16.5" customHeight="1">
      <c r="B26" s="202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87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0.85</v>
      </c>
      <c r="P26" s="137">
        <f t="shared" si="1"/>
        <v>0</v>
      </c>
      <c r="Q26" s="199"/>
      <c r="R26" s="56"/>
    </row>
    <row r="27" spans="2:18" s="3" customFormat="1" ht="16.5" customHeight="1">
      <c r="B27" s="202"/>
      <c r="C27" s="63"/>
      <c r="D27" s="127" t="s">
        <v>60</v>
      </c>
      <c r="E27" s="128" t="s">
        <v>61</v>
      </c>
      <c r="F27" s="129" t="s">
        <v>108</v>
      </c>
      <c r="G27" s="130" t="s">
        <v>85</v>
      </c>
      <c r="H27" s="187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0.85</v>
      </c>
      <c r="P27" s="137">
        <f t="shared" si="1"/>
        <v>0</v>
      </c>
      <c r="Q27" s="199"/>
      <c r="R27" s="56"/>
    </row>
    <row r="28" spans="2:18" s="3" customFormat="1" ht="18" customHeight="1">
      <c r="B28" s="202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87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0.85</v>
      </c>
      <c r="P28" s="137">
        <f t="shared" si="1"/>
        <v>0</v>
      </c>
      <c r="Q28" s="199"/>
      <c r="R28" s="56"/>
    </row>
    <row r="29" spans="2:18" s="3" customFormat="1" ht="16.5" customHeight="1">
      <c r="B29" s="202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87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0.85</v>
      </c>
      <c r="P29" s="137">
        <f t="shared" si="1"/>
        <v>0</v>
      </c>
      <c r="Q29" s="199"/>
      <c r="R29" s="56"/>
    </row>
    <row r="30" spans="2:18" s="3" customFormat="1" ht="18" customHeight="1">
      <c r="B30" s="202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87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0.85</v>
      </c>
      <c r="P30" s="137">
        <f t="shared" si="1"/>
        <v>0</v>
      </c>
      <c r="Q30" s="199"/>
      <c r="R30" s="56"/>
    </row>
    <row r="31" spans="2:18" s="3" customFormat="1" ht="16.5" customHeight="1">
      <c r="B31" s="202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87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0.85</v>
      </c>
      <c r="P31" s="137">
        <f t="shared" si="1"/>
        <v>0</v>
      </c>
      <c r="Q31" s="199"/>
      <c r="R31" s="56"/>
    </row>
    <row r="32" spans="2:18" s="3" customFormat="1" ht="16.5" customHeight="1">
      <c r="B32" s="202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87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0.85</v>
      </c>
      <c r="P32" s="137">
        <f t="shared" si="1"/>
        <v>0</v>
      </c>
      <c r="Q32" s="199"/>
      <c r="R32" s="56"/>
    </row>
    <row r="33" spans="2:18" s="3" customFormat="1" ht="16.5" customHeight="1">
      <c r="B33" s="202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87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0.85</v>
      </c>
      <c r="P33" s="137">
        <f t="shared" si="1"/>
        <v>0</v>
      </c>
      <c r="Q33" s="199"/>
      <c r="R33" s="56"/>
    </row>
    <row r="34" spans="2:18" s="3" customFormat="1" ht="16.5" customHeight="1">
      <c r="B34" s="202"/>
      <c r="C34" s="63"/>
      <c r="D34" s="127" t="s">
        <v>33</v>
      </c>
      <c r="E34" s="128" t="s">
        <v>31</v>
      </c>
      <c r="F34" s="129" t="s">
        <v>109</v>
      </c>
      <c r="G34" s="130" t="s">
        <v>85</v>
      </c>
      <c r="H34" s="187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0.85</v>
      </c>
      <c r="P34" s="137">
        <f t="shared" si="1"/>
        <v>0</v>
      </c>
      <c r="Q34" s="199"/>
      <c r="R34" s="56"/>
    </row>
    <row r="35" spans="2:18" s="3" customFormat="1" ht="16.5" customHeight="1">
      <c r="B35" s="202"/>
      <c r="C35" s="63"/>
      <c r="D35" s="127" t="s">
        <v>33</v>
      </c>
      <c r="E35" s="128" t="s">
        <v>32</v>
      </c>
      <c r="F35" s="129" t="s">
        <v>110</v>
      </c>
      <c r="G35" s="130" t="s">
        <v>85</v>
      </c>
      <c r="H35" s="187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0.85</v>
      </c>
      <c r="P35" s="137">
        <f t="shared" si="1"/>
        <v>0</v>
      </c>
      <c r="Q35" s="199"/>
      <c r="R35" s="56"/>
    </row>
    <row r="36" spans="2:18" s="3" customFormat="1" ht="16.5" customHeight="1">
      <c r="B36" s="202"/>
      <c r="C36" s="63"/>
      <c r="D36" s="127" t="s">
        <v>33</v>
      </c>
      <c r="E36" s="128" t="s">
        <v>111</v>
      </c>
      <c r="F36" s="129" t="s">
        <v>82</v>
      </c>
      <c r="G36" s="130" t="s">
        <v>85</v>
      </c>
      <c r="H36" s="187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0.85</v>
      </c>
      <c r="P36" s="137">
        <f t="shared" si="1"/>
        <v>0</v>
      </c>
      <c r="Q36" s="199"/>
      <c r="R36" s="56"/>
    </row>
    <row r="37" spans="2:18" s="3" customFormat="1" ht="16.5" customHeight="1">
      <c r="B37" s="202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87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0.85</v>
      </c>
      <c r="P37" s="137">
        <f t="shared" si="1"/>
        <v>0</v>
      </c>
      <c r="Q37" s="199"/>
      <c r="R37" s="56"/>
    </row>
    <row r="38" spans="2:18" s="3" customFormat="1" ht="16.5" customHeight="1">
      <c r="B38" s="202"/>
      <c r="C38" s="63"/>
      <c r="D38" s="127" t="s">
        <v>25</v>
      </c>
      <c r="E38" s="128" t="s">
        <v>112</v>
      </c>
      <c r="F38" s="129" t="s">
        <v>42</v>
      </c>
      <c r="G38" s="130" t="s">
        <v>85</v>
      </c>
      <c r="H38" s="187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0.85</v>
      </c>
      <c r="P38" s="137">
        <f t="shared" si="1"/>
        <v>0</v>
      </c>
      <c r="Q38" s="199"/>
      <c r="R38" s="56"/>
    </row>
    <row r="39" spans="2:18" s="3" customFormat="1" ht="16.5" customHeight="1">
      <c r="B39" s="202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87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0.85</v>
      </c>
      <c r="P39" s="137">
        <f t="shared" si="1"/>
        <v>0</v>
      </c>
      <c r="Q39" s="199"/>
      <c r="R39" s="56"/>
    </row>
    <row r="40" spans="2:18" s="3" customFormat="1" ht="16.5" customHeight="1">
      <c r="B40" s="202"/>
      <c r="C40" s="63"/>
      <c r="D40" s="127" t="s">
        <v>25</v>
      </c>
      <c r="E40" s="128" t="s">
        <v>23</v>
      </c>
      <c r="F40" s="129" t="s">
        <v>113</v>
      </c>
      <c r="G40" s="130" t="s">
        <v>85</v>
      </c>
      <c r="H40" s="187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0.85</v>
      </c>
      <c r="P40" s="137">
        <f t="shared" si="1"/>
        <v>0</v>
      </c>
      <c r="Q40" s="199"/>
      <c r="R40" s="56"/>
    </row>
    <row r="41" spans="2:18" s="3" customFormat="1" ht="16.5" customHeight="1">
      <c r="B41" s="202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87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0.85</v>
      </c>
      <c r="P41" s="137">
        <f>N41-N41*O41</f>
        <v>0</v>
      </c>
      <c r="Q41" s="199"/>
      <c r="R41" s="56"/>
    </row>
    <row r="42" spans="2:18" s="3" customFormat="1" ht="16.5" customHeight="1">
      <c r="B42" s="202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87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0.85</v>
      </c>
      <c r="P42" s="137">
        <f>N42-N42*O42</f>
        <v>0</v>
      </c>
      <c r="Q42" s="199"/>
      <c r="R42" s="56"/>
    </row>
    <row r="43" spans="2:18" s="3" customFormat="1" ht="16.5" customHeight="1">
      <c r="B43" s="202"/>
      <c r="C43" s="63"/>
      <c r="D43" s="106" t="s">
        <v>25</v>
      </c>
      <c r="E43" s="107" t="s">
        <v>111</v>
      </c>
      <c r="F43" s="108" t="s">
        <v>46</v>
      </c>
      <c r="G43" s="109" t="s">
        <v>85</v>
      </c>
      <c r="H43" s="194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0.85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202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200"/>
      <c r="R45" s="56"/>
    </row>
    <row r="46" spans="2:18" s="3" customFormat="1" ht="16.5" customHeight="1">
      <c r="B46" s="202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200"/>
      <c r="R46" s="56"/>
    </row>
    <row r="47" spans="2:18" s="3" customFormat="1" ht="16.5" customHeight="1">
      <c r="B47" s="202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200"/>
      <c r="R47" s="56"/>
    </row>
    <row r="48" spans="2:18" s="3" customFormat="1" ht="16.5" customHeight="1">
      <c r="B48" s="202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200"/>
      <c r="R48" s="56"/>
    </row>
    <row r="49" spans="2:18" s="3" customFormat="1" ht="16.5" customHeight="1">
      <c r="B49" s="202"/>
      <c r="C49" s="63"/>
      <c r="D49" s="127" t="s">
        <v>18</v>
      </c>
      <c r="E49" s="128" t="s">
        <v>57</v>
      </c>
      <c r="F49" s="129" t="s">
        <v>104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200"/>
      <c r="R49" s="56"/>
    </row>
    <row r="50" spans="2:18" s="3" customFormat="1" ht="16.5" customHeight="1">
      <c r="B50" s="202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200"/>
      <c r="R50" s="56"/>
    </row>
    <row r="51" spans="2:18" s="3" customFormat="1" ht="16.5" customHeight="1">
      <c r="B51" s="202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200"/>
      <c r="R51" s="56"/>
    </row>
    <row r="52" spans="2:18" s="3" customFormat="1" ht="16.5" customHeight="1">
      <c r="B52" s="202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200"/>
      <c r="R52" s="56"/>
    </row>
    <row r="53" spans="2:18" s="3" customFormat="1" ht="16.5" customHeight="1">
      <c r="B53" s="202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200"/>
      <c r="R53" s="56"/>
    </row>
    <row r="54" spans="2:18" s="3" customFormat="1" ht="16.5" customHeight="1">
      <c r="B54" s="202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200"/>
      <c r="R54" s="56"/>
    </row>
    <row r="55" spans="2:18" s="3" customFormat="1" ht="16.5" customHeight="1">
      <c r="B55" s="202"/>
      <c r="C55" s="63"/>
      <c r="D55" s="127" t="s">
        <v>18</v>
      </c>
      <c r="E55" s="128" t="s">
        <v>52</v>
      </c>
      <c r="F55" s="129" t="s">
        <v>105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200"/>
      <c r="R55" s="56"/>
    </row>
    <row r="56" spans="2:18" s="3" customFormat="1" ht="16.5" customHeight="1">
      <c r="B56" s="202"/>
      <c r="C56" s="63"/>
      <c r="D56" s="127" t="s">
        <v>88</v>
      </c>
      <c r="E56" s="128" t="s">
        <v>106</v>
      </c>
      <c r="F56" s="129" t="s">
        <v>107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200"/>
      <c r="R56" s="56"/>
    </row>
    <row r="57" spans="2:18" s="3" customFormat="1" ht="16.5" customHeight="1">
      <c r="B57" s="202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200"/>
      <c r="R57" s="56"/>
    </row>
    <row r="58" spans="2:18" s="3" customFormat="1" ht="18" customHeight="1">
      <c r="B58" s="202"/>
      <c r="C58" s="63"/>
      <c r="D58" s="127" t="s">
        <v>60</v>
      </c>
      <c r="E58" s="128" t="s">
        <v>61</v>
      </c>
      <c r="F58" s="129" t="s">
        <v>108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200"/>
      <c r="R58" s="56"/>
    </row>
    <row r="59" spans="2:18" s="3" customFormat="1" ht="16.5" customHeight="1">
      <c r="B59" s="202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200"/>
      <c r="R59" s="56"/>
    </row>
    <row r="60" spans="2:18" s="3" customFormat="1" ht="18" customHeight="1">
      <c r="B60" s="202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200"/>
      <c r="R60" s="56"/>
    </row>
    <row r="61" spans="2:18" s="3" customFormat="1" ht="18" customHeight="1">
      <c r="B61" s="202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200"/>
      <c r="R61" s="56"/>
    </row>
    <row r="62" spans="2:18" s="3" customFormat="1" ht="16.5" customHeight="1">
      <c r="B62" s="202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200"/>
      <c r="R62" s="56"/>
    </row>
    <row r="63" spans="2:18" s="3" customFormat="1" ht="16.5" customHeight="1">
      <c r="B63" s="202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200"/>
      <c r="R63" s="56"/>
    </row>
    <row r="64" spans="2:18" s="3" customFormat="1" ht="16.5" customHeight="1">
      <c r="B64" s="202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200"/>
      <c r="R64" s="56"/>
    </row>
    <row r="65" spans="2:18" s="3" customFormat="1" ht="16.5" customHeight="1">
      <c r="B65" s="202"/>
      <c r="C65" s="63"/>
      <c r="D65" s="127" t="s">
        <v>33</v>
      </c>
      <c r="E65" s="128" t="s">
        <v>31</v>
      </c>
      <c r="F65" s="129" t="s">
        <v>109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200"/>
      <c r="R65" s="56"/>
    </row>
    <row r="66" spans="2:18" s="3" customFormat="1" ht="16.5" customHeight="1">
      <c r="B66" s="202"/>
      <c r="C66" s="63"/>
      <c r="D66" s="127" t="s">
        <v>33</v>
      </c>
      <c r="E66" s="128" t="s">
        <v>32</v>
      </c>
      <c r="F66" s="129" t="s">
        <v>110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200"/>
      <c r="R66" s="56"/>
    </row>
    <row r="67" spans="2:18" s="3" customFormat="1" ht="16.5" customHeight="1">
      <c r="B67" s="202"/>
      <c r="C67" s="63"/>
      <c r="D67" s="127" t="s">
        <v>33</v>
      </c>
      <c r="E67" s="128" t="s">
        <v>111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200"/>
      <c r="R67" s="56"/>
    </row>
    <row r="68" spans="2:18" s="3" customFormat="1" ht="16.5" customHeight="1">
      <c r="B68" s="202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200"/>
      <c r="R68" s="56"/>
    </row>
    <row r="69" spans="2:18" s="3" customFormat="1" ht="16.5" customHeight="1">
      <c r="B69" s="202"/>
      <c r="C69" s="63"/>
      <c r="D69" s="127" t="s">
        <v>25</v>
      </c>
      <c r="E69" s="128" t="s">
        <v>112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200"/>
      <c r="R69" s="56"/>
    </row>
    <row r="70" spans="2:18" s="3" customFormat="1" ht="16.5" customHeight="1">
      <c r="B70" s="202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200"/>
      <c r="R70" s="56"/>
    </row>
    <row r="71" spans="2:18" s="3" customFormat="1" ht="16.5" customHeight="1">
      <c r="B71" s="202"/>
      <c r="C71" s="63"/>
      <c r="D71" s="127" t="s">
        <v>25</v>
      </c>
      <c r="E71" s="128" t="s">
        <v>23</v>
      </c>
      <c r="F71" s="129" t="s">
        <v>113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200"/>
      <c r="R71" s="56"/>
    </row>
    <row r="72" spans="2:18" s="3" customFormat="1" ht="16.5" customHeight="1">
      <c r="B72" s="202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200"/>
      <c r="R72" s="56"/>
    </row>
    <row r="73" spans="2:18" s="3" customFormat="1" ht="16.5" customHeight="1">
      <c r="B73" s="202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202"/>
      <c r="C74" s="63"/>
      <c r="D74" s="106" t="s">
        <v>25</v>
      </c>
      <c r="E74" s="107" t="s">
        <v>111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4.5" customHeight="1"/>
    <row r="76" spans="2:18" s="3" customFormat="1" ht="16.5" customHeight="1">
      <c r="B76" s="202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205"/>
      <c r="R76" s="56"/>
    </row>
    <row r="77" spans="2:18" s="3" customFormat="1" ht="16.5" customHeight="1">
      <c r="B77" s="202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205"/>
      <c r="R77" s="56"/>
    </row>
    <row r="78" spans="2:18" s="3" customFormat="1" ht="16.5" customHeight="1">
      <c r="B78" s="202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205"/>
      <c r="R78" s="56"/>
    </row>
    <row r="79" spans="2:18" s="3" customFormat="1" ht="16.5" customHeight="1">
      <c r="B79" s="202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205"/>
      <c r="R79" s="56"/>
    </row>
    <row r="80" spans="2:18" s="3" customFormat="1" ht="16.5" customHeight="1">
      <c r="B80" s="202"/>
      <c r="C80" s="63"/>
      <c r="D80" s="127" t="s">
        <v>18</v>
      </c>
      <c r="E80" s="128" t="s">
        <v>57</v>
      </c>
      <c r="F80" s="129" t="s">
        <v>104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205"/>
      <c r="R80" s="56"/>
    </row>
    <row r="81" spans="2:18" s="3" customFormat="1" ht="16.5" customHeight="1">
      <c r="B81" s="202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205"/>
      <c r="R81" s="56"/>
    </row>
    <row r="82" spans="2:18" s="3" customFormat="1" ht="16.5" customHeight="1">
      <c r="B82" s="202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205"/>
      <c r="R82" s="56"/>
    </row>
    <row r="83" spans="2:18" s="3" customFormat="1" ht="16.5" customHeight="1">
      <c r="B83" s="202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205"/>
      <c r="R83" s="56"/>
    </row>
    <row r="84" spans="2:18" s="3" customFormat="1" ht="16.5" customHeight="1">
      <c r="B84" s="202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205"/>
      <c r="R84" s="56"/>
    </row>
    <row r="85" spans="2:18" s="3" customFormat="1" ht="16.5" customHeight="1">
      <c r="B85" s="202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205"/>
      <c r="R85" s="56"/>
    </row>
    <row r="86" spans="2:18" s="3" customFormat="1" ht="16.5" customHeight="1">
      <c r="B86" s="202"/>
      <c r="C86" s="63"/>
      <c r="D86" s="127" t="s">
        <v>18</v>
      </c>
      <c r="E86" s="128" t="s">
        <v>52</v>
      </c>
      <c r="F86" s="129" t="s">
        <v>105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205"/>
      <c r="R86" s="56"/>
    </row>
    <row r="87" spans="2:18" s="3" customFormat="1" ht="16.5" customHeight="1">
      <c r="B87" s="202"/>
      <c r="C87" s="63"/>
      <c r="D87" s="127" t="s">
        <v>88</v>
      </c>
      <c r="E87" s="128" t="s">
        <v>106</v>
      </c>
      <c r="F87" s="129" t="s">
        <v>107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205"/>
      <c r="R87" s="56"/>
    </row>
    <row r="88" spans="2:18" s="3" customFormat="1" ht="16.5" customHeight="1">
      <c r="B88" s="202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205"/>
      <c r="R88" s="56"/>
    </row>
    <row r="89" spans="2:18" s="3" customFormat="1" ht="18" customHeight="1">
      <c r="B89" s="202"/>
      <c r="C89" s="63"/>
      <c r="D89" s="127" t="s">
        <v>60</v>
      </c>
      <c r="E89" s="128" t="s">
        <v>61</v>
      </c>
      <c r="F89" s="129" t="s">
        <v>108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205"/>
      <c r="R89" s="56"/>
    </row>
    <row r="90" spans="2:18" s="3" customFormat="1" ht="16.5" customHeight="1">
      <c r="B90" s="202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205"/>
      <c r="R90" s="56"/>
    </row>
    <row r="91" spans="2:18" s="3" customFormat="1" ht="16.5" customHeight="1">
      <c r="B91" s="202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205"/>
      <c r="R91" s="56"/>
    </row>
    <row r="92" spans="2:18" s="3" customFormat="1" ht="18" customHeight="1">
      <c r="B92" s="202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205"/>
      <c r="R92" s="56"/>
    </row>
    <row r="93" spans="2:18" s="3" customFormat="1" ht="16.5" customHeight="1">
      <c r="B93" s="202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205"/>
      <c r="R93" s="56"/>
    </row>
    <row r="94" spans="2:18" s="3" customFormat="1" ht="16.5" customHeight="1">
      <c r="B94" s="202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205"/>
      <c r="R94" s="56"/>
    </row>
    <row r="95" spans="2:18" s="3" customFormat="1" ht="16.5" customHeight="1">
      <c r="B95" s="202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205"/>
      <c r="R95" s="56"/>
    </row>
    <row r="96" spans="2:18" s="3" customFormat="1" ht="16.5" customHeight="1">
      <c r="B96" s="202"/>
      <c r="C96" s="63"/>
      <c r="D96" s="127" t="s">
        <v>33</v>
      </c>
      <c r="E96" s="128" t="s">
        <v>31</v>
      </c>
      <c r="F96" s="129" t="s">
        <v>109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205"/>
      <c r="R96" s="56"/>
    </row>
    <row r="97" spans="2:18" s="3" customFormat="1" ht="16.5" customHeight="1">
      <c r="B97" s="202"/>
      <c r="C97" s="63"/>
      <c r="D97" s="127" t="s">
        <v>33</v>
      </c>
      <c r="E97" s="128" t="s">
        <v>32</v>
      </c>
      <c r="F97" s="129" t="s">
        <v>110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205"/>
      <c r="R97" s="56"/>
    </row>
    <row r="98" spans="2:18" s="3" customFormat="1" ht="16.5" customHeight="1">
      <c r="B98" s="202"/>
      <c r="C98" s="63"/>
      <c r="D98" s="127" t="s">
        <v>33</v>
      </c>
      <c r="E98" s="128" t="s">
        <v>111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205"/>
      <c r="R98" s="56"/>
    </row>
    <row r="99" spans="2:18" s="3" customFormat="1" ht="16.5" customHeight="1">
      <c r="B99" s="202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205"/>
      <c r="R99" s="56"/>
    </row>
    <row r="100" spans="2:18" s="3" customFormat="1" ht="16.5" customHeight="1">
      <c r="B100" s="202"/>
      <c r="C100" s="63"/>
      <c r="D100" s="127" t="s">
        <v>25</v>
      </c>
      <c r="E100" s="128" t="s">
        <v>112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205"/>
      <c r="R100" s="56"/>
    </row>
    <row r="101" spans="2:18" s="3" customFormat="1" ht="16.5" customHeight="1">
      <c r="B101" s="202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205"/>
      <c r="R101" s="56"/>
    </row>
    <row r="102" spans="2:18" s="3" customFormat="1" ht="16.5" customHeight="1">
      <c r="B102" s="202"/>
      <c r="C102" s="63"/>
      <c r="D102" s="127" t="s">
        <v>25</v>
      </c>
      <c r="E102" s="128" t="s">
        <v>23</v>
      </c>
      <c r="F102" s="129" t="s">
        <v>113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205"/>
      <c r="R102" s="56"/>
    </row>
    <row r="103" spans="2:18" s="3" customFormat="1" ht="16.5" customHeight="1">
      <c r="B103" s="202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202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202"/>
      <c r="C105" s="43"/>
      <c r="D105" s="106" t="s">
        <v>25</v>
      </c>
      <c r="E105" s="107" t="s">
        <v>111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51"/>
      <c r="C107" s="151"/>
      <c r="D107" s="151"/>
      <c r="E107" s="151"/>
      <c r="F107" s="151"/>
      <c r="G107" s="152"/>
      <c r="H107" s="153">
        <f>SUM(H5:H105)</f>
        <v>51</v>
      </c>
      <c r="I107" s="154"/>
      <c r="J107" s="153">
        <f>SUM(J5:J105)</f>
        <v>209.29999999999998</v>
      </c>
      <c r="K107" s="155"/>
      <c r="L107" s="153">
        <f>SUM(L5:L105)</f>
        <v>3362906</v>
      </c>
      <c r="M107" s="156"/>
      <c r="N107" s="157">
        <f>SUM(N5:N105)</f>
        <v>131413.125</v>
      </c>
      <c r="O107" s="158"/>
      <c r="P107" s="157">
        <f>SUM(P5:P105)</f>
        <v>19711.968749999996</v>
      </c>
      <c r="Q107" s="92"/>
      <c r="R107" s="86">
        <f>P107/L107*1000</f>
        <v>5.8615877904407663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15769.574999999997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-85</v>
      </c>
    </row>
  </sheetData>
  <mergeCells count="16">
    <mergeCell ref="I2:L2"/>
    <mergeCell ref="M2:N2"/>
    <mergeCell ref="O2:P2"/>
    <mergeCell ref="B4:P4"/>
    <mergeCell ref="B5:B6"/>
    <mergeCell ref="Q5:Q6"/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2024-02-07T20:34:46Z</dcterms:modified>
</cp:coreProperties>
</file>